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9200" windowHeight="7350" activeTab="2"/>
  </bookViews>
  <sheets>
    <sheet name="PARTS LIST" sheetId="1" r:id="rId1"/>
    <sheet name="Sheet3" sheetId="4" r:id="rId2"/>
    <sheet name="Sheet1" sheetId="2" r:id="rId3"/>
    <sheet name="Sheet2" sheetId="3" r:id="rId4"/>
  </sheets>
  <calcPr calcId="152511"/>
</workbook>
</file>

<file path=xl/calcChain.xml><?xml version="1.0" encoding="utf-8"?>
<calcChain xmlns="http://schemas.openxmlformats.org/spreadsheetml/2006/main">
  <c r="H19" i="2" l="1"/>
  <c r="A38" i="2" l="1"/>
  <c r="A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B34" i="4"/>
  <c r="B33" i="4"/>
  <c r="B32" i="4"/>
  <c r="B31" i="4"/>
  <c r="B30" i="4"/>
  <c r="B28" i="4"/>
  <c r="B27" i="4"/>
  <c r="B26" i="4"/>
  <c r="B25" i="4"/>
  <c r="B23" i="4"/>
  <c r="B20" i="4"/>
  <c r="B19" i="4"/>
  <c r="B18" i="4"/>
  <c r="B15" i="4"/>
  <c r="G13" i="4"/>
  <c r="B13" i="4"/>
  <c r="G12" i="4"/>
  <c r="B12" i="4"/>
  <c r="G11" i="4"/>
  <c r="B11" i="4"/>
  <c r="G10" i="4"/>
  <c r="B10" i="4"/>
  <c r="G9" i="4"/>
  <c r="B9" i="4"/>
  <c r="G8" i="4"/>
  <c r="B8" i="4"/>
  <c r="G7" i="4"/>
  <c r="G4" i="4"/>
  <c r="B4" i="4"/>
  <c r="C75" i="1"/>
  <c r="C73" i="1"/>
  <c r="F67" i="1"/>
  <c r="A67" i="1"/>
  <c r="G62" i="1"/>
  <c r="G61" i="1"/>
  <c r="A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3" i="1"/>
  <c r="A33" i="1"/>
  <c r="G32" i="1"/>
  <c r="G31" i="1"/>
  <c r="G30" i="1"/>
  <c r="G29" i="1"/>
  <c r="G28" i="1"/>
  <c r="G27" i="1"/>
  <c r="G26" i="1"/>
  <c r="G25" i="1"/>
  <c r="G24" i="1"/>
  <c r="G20" i="1"/>
  <c r="D20" i="1"/>
  <c r="C20" i="1"/>
  <c r="A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<sst xmlns="http://schemas.openxmlformats.org/spreadsheetml/2006/main" count="261" uniqueCount="137">
  <si>
    <t>QTY</t>
  </si>
  <si>
    <t>Part</t>
  </si>
  <si>
    <t>4880K636</t>
  </si>
  <si>
    <t>90272A148</t>
  </si>
  <si>
    <t>90273A153</t>
  </si>
  <si>
    <t>Cost</t>
  </si>
  <si>
    <t>McMaster #</t>
  </si>
  <si>
    <t>McMaster Order</t>
  </si>
  <si>
    <t>Printed Parts</t>
  </si>
  <si>
    <t>m of filament</t>
  </si>
  <si>
    <t>CPB</t>
  </si>
  <si>
    <t>$/kg</t>
  </si>
  <si>
    <t>Ord QTY</t>
  </si>
  <si>
    <t>Length</t>
  </si>
  <si>
    <t>Time</t>
  </si>
  <si>
    <t>4880K51</t>
  </si>
  <si>
    <t>Total Cost Including Shipping/Tax</t>
  </si>
  <si>
    <t>+Tax</t>
  </si>
  <si>
    <t>Hardware Store</t>
  </si>
  <si>
    <t>Blaster Sale including shipping</t>
  </si>
  <si>
    <t>PayPal Fee (2.9%+0.30)</t>
  </si>
  <si>
    <t>Box ($66.13 per 25)</t>
  </si>
  <si>
    <t>Blaster Cost</t>
  </si>
  <si>
    <t>Tape</t>
  </si>
  <si>
    <t>Total Profit</t>
  </si>
  <si>
    <t>Shipping</t>
  </si>
  <si>
    <t>Handle</t>
  </si>
  <si>
    <t>1/2" CPVC</t>
  </si>
  <si>
    <t>1/2" Sch 40 PVC</t>
  </si>
  <si>
    <t>1/2" Sch 80 PVC</t>
  </si>
  <si>
    <t>90273A148</t>
  </si>
  <si>
    <t>1/2" PVC Wye</t>
  </si>
  <si>
    <t>9657K820</t>
  </si>
  <si>
    <t>Catch Spring</t>
  </si>
  <si>
    <t>Trigger Spring</t>
  </si>
  <si>
    <t>49035K23</t>
  </si>
  <si>
    <t>0-Ring Plunger Seal</t>
  </si>
  <si>
    <t>12" Clear PVC Clip</t>
  </si>
  <si>
    <t>8745K41</t>
  </si>
  <si>
    <t>1 /4" diameter PVC Rod</t>
  </si>
  <si>
    <t>Plunger Rod</t>
  </si>
  <si>
    <t>Stock Plate</t>
  </si>
  <si>
    <t>Stock Pad</t>
  </si>
  <si>
    <t>86025K66</t>
  </si>
  <si>
    <t>1/2" PVC End Cap</t>
  </si>
  <si>
    <t>48855K21</t>
  </si>
  <si>
    <t>1/2" CPVC Elbow</t>
  </si>
  <si>
    <t>5035K31</t>
  </si>
  <si>
    <t>90272A151</t>
  </si>
  <si>
    <t>6-32 x 1/2"  Flathead</t>
  </si>
  <si>
    <t>6-32 x 1" Flathead</t>
  </si>
  <si>
    <t>90272A144</t>
  </si>
  <si>
    <t>6-32 x 1/4"</t>
  </si>
  <si>
    <t>6-32 x 1/2"</t>
  </si>
  <si>
    <t>0-Ring  Rod Seal</t>
  </si>
  <si>
    <t>1658T11</t>
  </si>
  <si>
    <t>5/8" x 1/2" Aluminum Barrel</t>
  </si>
  <si>
    <t>1/2" Sch 40 Conduit PVC</t>
  </si>
  <si>
    <t>BarrelSpacerHorizontalPumpGrip</t>
  </si>
  <si>
    <t>CatchInterface</t>
  </si>
  <si>
    <t>CatchPiece</t>
  </si>
  <si>
    <t>FrontHandlePiece</t>
  </si>
  <si>
    <t xml:space="preserve">HorizontalPumpGrip </t>
  </si>
  <si>
    <t>HorizontalPumpGripSpacer</t>
  </si>
  <si>
    <t xml:space="preserve">ReDirectPiece </t>
  </si>
  <si>
    <t>ReDirectPieceWasher</t>
  </si>
  <si>
    <t>StockFlange</t>
  </si>
  <si>
    <t>Trigger3dPrint</t>
  </si>
  <si>
    <t>Trigger3dPrintMirror</t>
  </si>
  <si>
    <t>WyeSpacer</t>
  </si>
  <si>
    <t>1" PVC</t>
  </si>
  <si>
    <t>1 1/4" PVC</t>
  </si>
  <si>
    <t>1 1/2" PVC</t>
  </si>
  <si>
    <t>94855A201</t>
  </si>
  <si>
    <t>92311A574</t>
  </si>
  <si>
    <t>PlungerHeadFront</t>
  </si>
  <si>
    <t>PlungerHeadRear</t>
  </si>
  <si>
    <t>EyeboltAdapter</t>
  </si>
  <si>
    <t>94812A700</t>
  </si>
  <si>
    <t>9452K36</t>
  </si>
  <si>
    <t>9452K171</t>
  </si>
  <si>
    <t>8671K46</t>
  </si>
  <si>
    <t>504 sq/in</t>
  </si>
  <si>
    <t>6750K13</t>
  </si>
  <si>
    <t>90272A146</t>
  </si>
  <si>
    <t>6-32 x 3/8"</t>
  </si>
  <si>
    <t>6-32 x 3/4"</t>
  </si>
  <si>
    <t>6-32 x 3/4"  Flathead</t>
  </si>
  <si>
    <t>90273A151</t>
  </si>
  <si>
    <t>5/16"-18 x 1/4" Set Screws</t>
  </si>
  <si>
    <t>1/4" Nylon Nuts</t>
  </si>
  <si>
    <t>6-32 Square Nuts</t>
  </si>
  <si>
    <t>9489T45</t>
  </si>
  <si>
    <t>6-32 x 3/4" Long Steel Eyebolt</t>
  </si>
  <si>
    <t>Main Spring</t>
  </si>
  <si>
    <t>9637K250</t>
  </si>
  <si>
    <t>Blue</t>
  </si>
  <si>
    <t>Light Green</t>
  </si>
  <si>
    <t>Dark Green</t>
  </si>
  <si>
    <t>Red</t>
  </si>
  <si>
    <t>Pink</t>
  </si>
  <si>
    <t>Printed Parts/ESLT x 18</t>
  </si>
  <si>
    <t>PlungerRodHandle</t>
  </si>
  <si>
    <t>TriggerHalf1</t>
  </si>
  <si>
    <t>TriggerHalf2</t>
  </si>
  <si>
    <t>Catchplate</t>
  </si>
  <si>
    <t>StockGuideFront</t>
  </si>
  <si>
    <t>StockGuideRear</t>
  </si>
  <si>
    <t>StockTopPrint</t>
  </si>
  <si>
    <t>SpringRest</t>
  </si>
  <si>
    <t>SpringRestBack</t>
  </si>
  <si>
    <t>StockBottomPrint</t>
  </si>
  <si>
    <t>1 1/4" Thinwall PVC</t>
  </si>
  <si>
    <t>1" x 1/2" Reducer Bushing</t>
  </si>
  <si>
    <t>Order</t>
  </si>
  <si>
    <t>26'</t>
  </si>
  <si>
    <t>8'</t>
  </si>
  <si>
    <t>17'</t>
  </si>
  <si>
    <t>13'</t>
  </si>
  <si>
    <t>6-32 x 1"</t>
  </si>
  <si>
    <t>90272A153</t>
  </si>
  <si>
    <t>90273A146</t>
  </si>
  <si>
    <t>6-32 x 3/8" Set screws</t>
  </si>
  <si>
    <t>92311A146</t>
  </si>
  <si>
    <t>92311A148</t>
  </si>
  <si>
    <t>K25 Spring</t>
  </si>
  <si>
    <t>8741K34</t>
  </si>
  <si>
    <t>8671K34</t>
  </si>
  <si>
    <t>24 sq/in</t>
  </si>
  <si>
    <t>648 sq/in</t>
  </si>
  <si>
    <t>P-SCRT</t>
  </si>
  <si>
    <t>ESLT</t>
  </si>
  <si>
    <t>6-32 x 3/4" Flathead</t>
  </si>
  <si>
    <t xml:space="preserve">6 -32 x 3/8" Flathead </t>
  </si>
  <si>
    <t>6-32 x 1/2" Set screws</t>
  </si>
  <si>
    <t>Stock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</si>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</sst>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.000"/>
    <numFmt numFmtId="166" formatCode="0\'\'"/>
    <numFmt numFmtId="167" formatCode="0.00\'\'"/>
    <numFmt numFmtId="168" formatCode="0\'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333333"/>
      <name val="Arial"/>
      <family val="2"/>
    </font>
    <font>
      <sz val="9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7" fillId="0" borderId="0" xfId="0" applyFont="1"/>
    <xf numFmtId="168" fontId="0" fillId="0" borderId="0" xfId="0" applyNumberFormat="1" applyFont="1" applyAlignment="1">
      <alignment horizontal="left"/>
    </xf>
    <xf numFmtId="164" fontId="0" fillId="4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 horizontal="right"/>
    </xf>
    <xf numFmtId="0" fontId="11" fillId="0" borderId="0" xfId="0" applyFont="1"/>
    <xf numFmtId="164" fontId="1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5" borderId="0" xfId="0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41" zoomScaleNormal="100" workbookViewId="0">
      <selection activeCell="A34" sqref="A34:G62"/>
    </sheetView>
  </sheetViews>
  <sheetFormatPr defaultColWidth="9.1796875" defaultRowHeight="14.5" x14ac:dyDescent="0.35"/>
  <cols>
    <col min="1" max="1" width="4.453125" style="8" bestFit="1" customWidth="1"/>
    <col min="2" max="2" width="28.7265625" style="8" bestFit="1" customWidth="1"/>
    <col min="3" max="3" width="12" style="9" bestFit="1" customWidth="1"/>
    <col min="4" max="4" width="6.36328125" style="8" bestFit="1" customWidth="1"/>
    <col min="5" max="5" width="6.36328125" style="10" bestFit="1" customWidth="1"/>
    <col min="6" max="6" width="8.54296875" style="8" bestFit="1" customWidth="1"/>
    <col min="7" max="7" width="6.54296875" style="10" bestFit="1" customWidth="1"/>
    <col min="8" max="8" width="27.54296875" style="7" bestFit="1" customWidth="1"/>
    <col min="9" max="9" width="11.1796875" style="7" bestFit="1" customWidth="1"/>
    <col min="10" max="10" width="4.54296875" style="7" bestFit="1" customWidth="1"/>
    <col min="11" max="11" width="13.1796875" style="7" bestFit="1" customWidth="1"/>
    <col min="12" max="16384" width="9.1796875" style="7"/>
  </cols>
  <sheetData>
    <row r="1" spans="1:7" x14ac:dyDescent="0.35">
      <c r="A1" s="36" t="s">
        <v>8</v>
      </c>
      <c r="B1" s="36"/>
      <c r="C1" s="36"/>
      <c r="D1" s="36"/>
      <c r="E1" s="36"/>
      <c r="F1" s="36"/>
      <c r="G1" s="36"/>
    </row>
    <row r="2" spans="1:7" x14ac:dyDescent="0.35">
      <c r="A2" s="36"/>
      <c r="B2" s="36"/>
      <c r="C2" s="36"/>
      <c r="D2" s="36"/>
      <c r="E2" s="36"/>
      <c r="F2" s="36"/>
      <c r="G2" s="36"/>
    </row>
    <row r="3" spans="1:7" x14ac:dyDescent="0.35">
      <c r="A3" s="8" t="s">
        <v>0</v>
      </c>
      <c r="B3" s="8" t="s">
        <v>1</v>
      </c>
      <c r="C3" s="9" t="s">
        <v>9</v>
      </c>
      <c r="D3" s="8" t="s">
        <v>14</v>
      </c>
      <c r="E3" s="10" t="s">
        <v>11</v>
      </c>
      <c r="G3" s="10" t="s">
        <v>10</v>
      </c>
    </row>
    <row r="4" spans="1:7" x14ac:dyDescent="0.35">
      <c r="A4" s="7">
        <v>1</v>
      </c>
      <c r="B4" s="7" t="s">
        <v>58</v>
      </c>
      <c r="C4" s="11">
        <v>77</v>
      </c>
      <c r="D4" s="9"/>
      <c r="E4" s="10">
        <v>27.05</v>
      </c>
      <c r="F4" s="10"/>
      <c r="G4" s="10">
        <f t="shared" ref="G4:G19" si="0">(E4/150)*C4</f>
        <v>13.885666666666667</v>
      </c>
    </row>
    <row r="5" spans="1:7" x14ac:dyDescent="0.35">
      <c r="A5" s="7">
        <v>1</v>
      </c>
      <c r="B5" s="7" t="s">
        <v>59</v>
      </c>
      <c r="C5" s="11"/>
      <c r="D5" s="9"/>
      <c r="E5" s="10">
        <v>27.05</v>
      </c>
      <c r="F5" s="10"/>
      <c r="G5" s="10">
        <f t="shared" si="0"/>
        <v>0</v>
      </c>
    </row>
    <row r="6" spans="1:7" x14ac:dyDescent="0.35">
      <c r="A6" s="7">
        <v>1</v>
      </c>
      <c r="B6" s="7" t="s">
        <v>60</v>
      </c>
      <c r="C6" s="11"/>
      <c r="D6" s="9"/>
      <c r="E6" s="10">
        <v>27.05</v>
      </c>
      <c r="F6" s="10"/>
      <c r="G6" s="10">
        <f t="shared" si="0"/>
        <v>0</v>
      </c>
    </row>
    <row r="7" spans="1:7" x14ac:dyDescent="0.35">
      <c r="A7" s="7">
        <v>1</v>
      </c>
      <c r="B7" s="7" t="s">
        <v>77</v>
      </c>
      <c r="C7" s="11"/>
      <c r="D7" s="9"/>
      <c r="E7" s="10">
        <v>27.05</v>
      </c>
      <c r="F7" s="10"/>
      <c r="G7" s="10">
        <f t="shared" si="0"/>
        <v>0</v>
      </c>
    </row>
    <row r="8" spans="1:7" x14ac:dyDescent="0.35">
      <c r="A8" s="7">
        <v>1</v>
      </c>
      <c r="B8" s="7" t="s">
        <v>61</v>
      </c>
      <c r="C8" s="11"/>
      <c r="D8" s="9"/>
      <c r="E8" s="10">
        <v>27.05</v>
      </c>
      <c r="F8" s="10"/>
      <c r="G8" s="10">
        <f t="shared" si="0"/>
        <v>0</v>
      </c>
    </row>
    <row r="9" spans="1:7" x14ac:dyDescent="0.35">
      <c r="A9" s="7">
        <v>1</v>
      </c>
      <c r="B9" s="7" t="s">
        <v>26</v>
      </c>
      <c r="C9" s="11"/>
      <c r="D9" s="9"/>
      <c r="E9" s="10">
        <v>27.05</v>
      </c>
      <c r="F9" s="10"/>
      <c r="G9" s="10">
        <f t="shared" si="0"/>
        <v>0</v>
      </c>
    </row>
    <row r="10" spans="1:7" x14ac:dyDescent="0.35">
      <c r="A10" s="7">
        <v>1</v>
      </c>
      <c r="B10" s="7" t="s">
        <v>62</v>
      </c>
      <c r="C10" s="11"/>
      <c r="D10" s="9"/>
      <c r="E10" s="10">
        <v>27.05</v>
      </c>
      <c r="F10" s="10"/>
      <c r="G10" s="10">
        <f t="shared" si="0"/>
        <v>0</v>
      </c>
    </row>
    <row r="11" spans="1:7" x14ac:dyDescent="0.35">
      <c r="A11" s="7">
        <v>2</v>
      </c>
      <c r="B11" s="7" t="s">
        <v>63</v>
      </c>
      <c r="C11" s="11"/>
      <c r="D11" s="9"/>
      <c r="E11" s="10">
        <v>27.05</v>
      </c>
      <c r="F11" s="10"/>
      <c r="G11" s="10">
        <f t="shared" si="0"/>
        <v>0</v>
      </c>
    </row>
    <row r="12" spans="1:7" x14ac:dyDescent="0.35">
      <c r="A12" s="7">
        <v>1</v>
      </c>
      <c r="B12" s="7" t="s">
        <v>75</v>
      </c>
      <c r="C12" s="11"/>
      <c r="D12" s="9"/>
      <c r="E12" s="10">
        <v>27.05</v>
      </c>
      <c r="F12" s="10"/>
      <c r="G12" s="10">
        <f t="shared" si="0"/>
        <v>0</v>
      </c>
    </row>
    <row r="13" spans="1:7" x14ac:dyDescent="0.35">
      <c r="A13" s="7">
        <v>1</v>
      </c>
      <c r="B13" s="7" t="s">
        <v>76</v>
      </c>
      <c r="C13" s="11"/>
      <c r="D13" s="9"/>
      <c r="E13" s="10">
        <v>27.05</v>
      </c>
      <c r="F13" s="10"/>
      <c r="G13" s="10">
        <f t="shared" si="0"/>
        <v>0</v>
      </c>
    </row>
    <row r="14" spans="1:7" x14ac:dyDescent="0.35">
      <c r="A14" s="7">
        <v>1</v>
      </c>
      <c r="B14" s="7" t="s">
        <v>64</v>
      </c>
      <c r="C14" s="11"/>
      <c r="D14" s="9"/>
      <c r="E14" s="10">
        <v>27.05</v>
      </c>
      <c r="F14" s="10"/>
      <c r="G14" s="10">
        <f t="shared" si="0"/>
        <v>0</v>
      </c>
    </row>
    <row r="15" spans="1:7" x14ac:dyDescent="0.35">
      <c r="A15" s="7">
        <v>1</v>
      </c>
      <c r="B15" s="7" t="s">
        <v>65</v>
      </c>
      <c r="C15" s="11"/>
      <c r="D15" s="9"/>
      <c r="E15" s="10">
        <v>27.05</v>
      </c>
      <c r="F15" s="10"/>
      <c r="G15" s="10">
        <f t="shared" si="0"/>
        <v>0</v>
      </c>
    </row>
    <row r="16" spans="1:7" x14ac:dyDescent="0.35">
      <c r="A16" s="7">
        <v>1</v>
      </c>
      <c r="B16" s="7" t="s">
        <v>66</v>
      </c>
      <c r="C16" s="11"/>
      <c r="D16" s="9"/>
      <c r="E16" s="10">
        <v>27.05</v>
      </c>
      <c r="F16" s="10"/>
      <c r="G16" s="10">
        <f t="shared" si="0"/>
        <v>0</v>
      </c>
    </row>
    <row r="17" spans="1:7" x14ac:dyDescent="0.35">
      <c r="A17" s="7">
        <v>1</v>
      </c>
      <c r="B17" s="7" t="s">
        <v>67</v>
      </c>
      <c r="C17" s="11"/>
      <c r="D17" s="9"/>
      <c r="E17" s="10">
        <v>27.05</v>
      </c>
      <c r="F17" s="10"/>
      <c r="G17" s="10">
        <f t="shared" si="0"/>
        <v>0</v>
      </c>
    </row>
    <row r="18" spans="1:7" x14ac:dyDescent="0.35">
      <c r="A18" s="7">
        <v>1</v>
      </c>
      <c r="B18" s="7" t="s">
        <v>68</v>
      </c>
      <c r="C18" s="11"/>
      <c r="D18" s="9"/>
      <c r="E18" s="10">
        <v>27.05</v>
      </c>
      <c r="F18" s="10"/>
      <c r="G18" s="10">
        <f t="shared" si="0"/>
        <v>0</v>
      </c>
    </row>
    <row r="19" spans="1:7" x14ac:dyDescent="0.35">
      <c r="A19" s="7">
        <v>1</v>
      </c>
      <c r="B19" s="7" t="s">
        <v>69</v>
      </c>
      <c r="C19" s="11"/>
      <c r="D19" s="9"/>
      <c r="E19" s="10">
        <v>27.05</v>
      </c>
      <c r="F19" s="10"/>
      <c r="G19" s="10">
        <f t="shared" si="0"/>
        <v>0</v>
      </c>
    </row>
    <row r="20" spans="1:7" x14ac:dyDescent="0.35">
      <c r="A20" s="8">
        <f>SUM(A4:A19)</f>
        <v>17</v>
      </c>
      <c r="C20" s="11">
        <f>SUM(C4:C19)</f>
        <v>77</v>
      </c>
      <c r="D20" s="12">
        <f>(SUM(D4:D19))/60</f>
        <v>0</v>
      </c>
      <c r="F20" s="10"/>
      <c r="G20" s="26">
        <f>SUM(G4:G19)</f>
        <v>13.885666666666667</v>
      </c>
    </row>
    <row r="21" spans="1:7" x14ac:dyDescent="0.35">
      <c r="A21" s="36" t="s">
        <v>18</v>
      </c>
      <c r="B21" s="36"/>
      <c r="C21" s="36"/>
      <c r="D21" s="36"/>
      <c r="E21" s="36"/>
      <c r="F21" s="36"/>
      <c r="G21" s="36"/>
    </row>
    <row r="22" spans="1:7" x14ac:dyDescent="0.35">
      <c r="A22" s="36"/>
      <c r="B22" s="36"/>
      <c r="C22" s="36"/>
      <c r="D22" s="36"/>
      <c r="E22" s="36"/>
      <c r="F22" s="36"/>
      <c r="G22" s="36"/>
    </row>
    <row r="23" spans="1:7" x14ac:dyDescent="0.35">
      <c r="A23" s="8" t="s">
        <v>0</v>
      </c>
      <c r="D23" s="8" t="s">
        <v>13</v>
      </c>
      <c r="E23" s="10" t="s">
        <v>5</v>
      </c>
      <c r="F23" s="8" t="s">
        <v>12</v>
      </c>
      <c r="G23" s="10" t="s">
        <v>10</v>
      </c>
    </row>
    <row r="24" spans="1:7" x14ac:dyDescent="0.35">
      <c r="A24" s="19">
        <v>1</v>
      </c>
      <c r="B24" s="19" t="s">
        <v>27</v>
      </c>
      <c r="C24" s="20"/>
      <c r="D24" s="21">
        <v>8</v>
      </c>
      <c r="E24" s="22">
        <v>4</v>
      </c>
      <c r="F24" s="19">
        <v>10</v>
      </c>
      <c r="G24" s="22">
        <f t="shared" ref="G24:G30" si="1">(E24/(F24*12)*D24)</f>
        <v>0.26666666666666666</v>
      </c>
    </row>
    <row r="25" spans="1:7" x14ac:dyDescent="0.35">
      <c r="A25" s="19">
        <v>1</v>
      </c>
      <c r="B25" s="19" t="s">
        <v>70</v>
      </c>
      <c r="C25" s="20"/>
      <c r="D25" s="21">
        <v>8</v>
      </c>
      <c r="E25" s="22">
        <v>2.37</v>
      </c>
      <c r="F25" s="19">
        <v>10</v>
      </c>
      <c r="G25" s="22">
        <f>(E25/(F25*12)*D25)</f>
        <v>0.158</v>
      </c>
    </row>
    <row r="26" spans="1:7" x14ac:dyDescent="0.35">
      <c r="A26" s="19">
        <v>1</v>
      </c>
      <c r="B26" s="19" t="s">
        <v>71</v>
      </c>
      <c r="C26" s="20"/>
      <c r="D26" s="21">
        <v>25</v>
      </c>
      <c r="E26" s="22">
        <v>3.83</v>
      </c>
      <c r="F26" s="19">
        <v>10</v>
      </c>
      <c r="G26" s="22">
        <f>(E26/(F26*12)*D26)</f>
        <v>0.79791666666666672</v>
      </c>
    </row>
    <row r="27" spans="1:7" x14ac:dyDescent="0.35">
      <c r="A27" s="19">
        <v>1</v>
      </c>
      <c r="B27" s="19" t="s">
        <v>72</v>
      </c>
      <c r="C27" s="20"/>
      <c r="D27" s="21">
        <v>10</v>
      </c>
      <c r="E27" s="22">
        <v>4.0599999999999996</v>
      </c>
      <c r="F27" s="19">
        <v>10</v>
      </c>
      <c r="G27" s="22">
        <f>(E27/(F27*12)*D27)</f>
        <v>0.33833333333333332</v>
      </c>
    </row>
    <row r="28" spans="1:7" x14ac:dyDescent="0.35">
      <c r="A28" s="19">
        <v>1</v>
      </c>
      <c r="B28" s="19" t="s">
        <v>28</v>
      </c>
      <c r="C28" s="20"/>
      <c r="D28" s="21">
        <v>3</v>
      </c>
      <c r="E28" s="22">
        <v>1.33</v>
      </c>
      <c r="F28" s="19">
        <v>10</v>
      </c>
      <c r="G28" s="22">
        <f t="shared" si="1"/>
        <v>3.3250000000000002E-2</v>
      </c>
    </row>
    <row r="29" spans="1:7" x14ac:dyDescent="0.35">
      <c r="A29" s="19">
        <v>1</v>
      </c>
      <c r="B29" s="19" t="s">
        <v>57</v>
      </c>
      <c r="C29" s="20"/>
      <c r="D29" s="21">
        <v>5</v>
      </c>
      <c r="E29" s="22">
        <v>2</v>
      </c>
      <c r="F29" s="19">
        <v>10</v>
      </c>
      <c r="G29" s="22">
        <f t="shared" si="1"/>
        <v>8.3333333333333329E-2</v>
      </c>
    </row>
    <row r="30" spans="1:7" x14ac:dyDescent="0.35">
      <c r="A30" s="19">
        <v>1</v>
      </c>
      <c r="B30" s="19" t="s">
        <v>29</v>
      </c>
      <c r="C30" s="20" t="s">
        <v>45</v>
      </c>
      <c r="D30" s="21">
        <v>10</v>
      </c>
      <c r="E30" s="22">
        <v>3.86</v>
      </c>
      <c r="F30" s="19">
        <v>5</v>
      </c>
      <c r="G30" s="22">
        <f t="shared" si="1"/>
        <v>0.64333333333333331</v>
      </c>
    </row>
    <row r="31" spans="1:7" x14ac:dyDescent="0.35">
      <c r="A31" s="19">
        <v>1</v>
      </c>
      <c r="B31" s="23" t="s">
        <v>46</v>
      </c>
      <c r="C31" s="6" t="s">
        <v>47</v>
      </c>
      <c r="D31" s="21"/>
      <c r="E31" s="22">
        <v>0.41</v>
      </c>
      <c r="F31" s="19">
        <v>1</v>
      </c>
      <c r="G31" s="10">
        <f>(E31/F31)*A31</f>
        <v>0.41</v>
      </c>
    </row>
    <row r="32" spans="1:7" x14ac:dyDescent="0.35">
      <c r="D32" s="13"/>
      <c r="F32" s="10"/>
      <c r="G32" s="2">
        <f>SUM(G24:G31)</f>
        <v>2.7308333333333334</v>
      </c>
    </row>
    <row r="33" spans="1:12" x14ac:dyDescent="0.35">
      <c r="A33" s="8">
        <f>SUM(A24:A31)</f>
        <v>8</v>
      </c>
      <c r="D33" s="10"/>
      <c r="F33" s="14" t="s">
        <v>17</v>
      </c>
      <c r="G33" s="1">
        <f>G32*1.0825</f>
        <v>2.9561270833333335</v>
      </c>
    </row>
    <row r="34" spans="1:12" x14ac:dyDescent="0.35">
      <c r="A34" s="36" t="s">
        <v>7</v>
      </c>
      <c r="B34" s="36"/>
      <c r="C34" s="36"/>
      <c r="D34" s="36"/>
      <c r="E34" s="36"/>
      <c r="F34" s="36"/>
      <c r="G34" s="36"/>
    </row>
    <row r="35" spans="1:12" x14ac:dyDescent="0.35">
      <c r="A35" s="36"/>
      <c r="B35" s="36"/>
      <c r="C35" s="36"/>
      <c r="D35" s="36"/>
      <c r="E35" s="36"/>
      <c r="F35" s="36"/>
      <c r="G35" s="36"/>
    </row>
    <row r="36" spans="1:12" x14ac:dyDescent="0.35">
      <c r="A36" s="8" t="s">
        <v>0</v>
      </c>
      <c r="B36" s="8" t="s">
        <v>1</v>
      </c>
      <c r="C36" s="9" t="s">
        <v>6</v>
      </c>
      <c r="D36" s="8" t="s">
        <v>13</v>
      </c>
      <c r="E36" s="10" t="s">
        <v>5</v>
      </c>
      <c r="F36" s="8" t="s">
        <v>12</v>
      </c>
      <c r="G36" s="10" t="s">
        <v>10</v>
      </c>
    </row>
    <row r="37" spans="1:12" x14ac:dyDescent="0.35">
      <c r="A37" s="24">
        <v>1</v>
      </c>
      <c r="B37" s="8" t="s">
        <v>56</v>
      </c>
      <c r="C37" s="9" t="s">
        <v>55</v>
      </c>
      <c r="D37" s="15">
        <v>9</v>
      </c>
      <c r="E37" s="10">
        <v>3.19</v>
      </c>
      <c r="F37" s="15">
        <v>24</v>
      </c>
      <c r="G37" s="10">
        <f>(E37/F37)*D37</f>
        <v>1.1962499999999998</v>
      </c>
      <c r="H37"/>
      <c r="I37"/>
    </row>
    <row r="38" spans="1:12" x14ac:dyDescent="0.35">
      <c r="A38" s="7">
        <v>1</v>
      </c>
      <c r="B38" s="8" t="s">
        <v>44</v>
      </c>
      <c r="C38" s="25" t="s">
        <v>15</v>
      </c>
      <c r="D38" s="15"/>
      <c r="E38" s="10">
        <v>0.27</v>
      </c>
      <c r="F38" s="8">
        <v>1</v>
      </c>
      <c r="G38" s="10">
        <f>(E38/F38)*A38</f>
        <v>0.27</v>
      </c>
      <c r="H38"/>
      <c r="I38" s="6"/>
      <c r="J38"/>
      <c r="K38"/>
      <c r="L38"/>
    </row>
    <row r="39" spans="1:12" x14ac:dyDescent="0.35">
      <c r="A39" s="7">
        <v>1</v>
      </c>
      <c r="B39" s="7" t="s">
        <v>31</v>
      </c>
      <c r="C39" s="9" t="s">
        <v>2</v>
      </c>
      <c r="E39" s="10">
        <v>1.51</v>
      </c>
      <c r="F39" s="8">
        <v>1</v>
      </c>
      <c r="G39" s="10">
        <f>(E39/F39)*A39</f>
        <v>1.51</v>
      </c>
      <c r="H39"/>
      <c r="I39"/>
    </row>
    <row r="40" spans="1:12" x14ac:dyDescent="0.35">
      <c r="A40" s="7">
        <v>1</v>
      </c>
      <c r="B40" s="7" t="s">
        <v>37</v>
      </c>
      <c r="C40" s="25" t="s">
        <v>35</v>
      </c>
      <c r="D40" s="17">
        <v>1</v>
      </c>
      <c r="E40" s="10">
        <v>9.08</v>
      </c>
      <c r="F40" s="17">
        <v>4</v>
      </c>
      <c r="G40" s="10">
        <f>(E40/F40)*D40</f>
        <v>2.27</v>
      </c>
      <c r="H40"/>
      <c r="I40" s="16"/>
    </row>
    <row r="41" spans="1:12" x14ac:dyDescent="0.35">
      <c r="A41" s="7">
        <v>1</v>
      </c>
      <c r="B41" s="7" t="s">
        <v>42</v>
      </c>
      <c r="C41" s="25" t="s">
        <v>43</v>
      </c>
      <c r="D41" s="15">
        <v>20</v>
      </c>
      <c r="E41" s="10">
        <v>26.38</v>
      </c>
      <c r="F41" s="15" t="s">
        <v>82</v>
      </c>
      <c r="G41" s="10">
        <f>(26.38/504)*D41</f>
        <v>1.0468253968253969</v>
      </c>
      <c r="H41"/>
      <c r="I41"/>
      <c r="J41"/>
      <c r="K41"/>
      <c r="L41"/>
    </row>
    <row r="42" spans="1:12" x14ac:dyDescent="0.35">
      <c r="A42" s="7">
        <v>1</v>
      </c>
      <c r="B42" s="7" t="s">
        <v>41</v>
      </c>
      <c r="C42" s="25" t="s">
        <v>81</v>
      </c>
      <c r="D42" s="15">
        <v>6</v>
      </c>
      <c r="E42" s="10">
        <v>2.58</v>
      </c>
      <c r="F42" s="15">
        <v>12</v>
      </c>
      <c r="G42" s="10">
        <f>(E42/F42)*D42</f>
        <v>1.29</v>
      </c>
      <c r="H42"/>
      <c r="I42"/>
      <c r="J42"/>
      <c r="K42"/>
      <c r="L42"/>
    </row>
    <row r="43" spans="1:12" x14ac:dyDescent="0.35">
      <c r="A43" s="7">
        <v>1</v>
      </c>
      <c r="B43" s="7" t="s">
        <v>40</v>
      </c>
      <c r="C43" s="25" t="s">
        <v>83</v>
      </c>
      <c r="D43" s="15">
        <v>12</v>
      </c>
      <c r="E43" s="10">
        <v>8</v>
      </c>
      <c r="F43" s="15">
        <v>36</v>
      </c>
      <c r="G43" s="10">
        <f>(E43/F43)*D43</f>
        <v>2.6666666666666665</v>
      </c>
      <c r="H43"/>
      <c r="I43"/>
      <c r="J43"/>
      <c r="K43"/>
      <c r="L43"/>
    </row>
    <row r="44" spans="1:12" x14ac:dyDescent="0.35">
      <c r="A44" s="7">
        <v>1</v>
      </c>
      <c r="B44" s="7" t="s">
        <v>39</v>
      </c>
      <c r="C44" s="25" t="s">
        <v>38</v>
      </c>
      <c r="D44" s="15">
        <v>1</v>
      </c>
      <c r="E44" s="10">
        <v>0.72</v>
      </c>
      <c r="F44" s="15">
        <v>60</v>
      </c>
      <c r="G44" s="10">
        <f>(E44/F44)*D44</f>
        <v>1.2E-2</v>
      </c>
      <c r="H44"/>
      <c r="I44"/>
      <c r="J44"/>
      <c r="K44"/>
      <c r="L44"/>
    </row>
    <row r="45" spans="1:12" x14ac:dyDescent="0.35">
      <c r="A45" s="7">
        <v>4</v>
      </c>
      <c r="B45" s="7" t="s">
        <v>52</v>
      </c>
      <c r="C45" s="25" t="s">
        <v>51</v>
      </c>
      <c r="E45" s="10">
        <v>1.7</v>
      </c>
      <c r="F45" s="8">
        <v>100</v>
      </c>
      <c r="G45" s="10">
        <f t="shared" ref="G45:G57" si="2">(E45/F45)*A45</f>
        <v>6.8000000000000005E-2</v>
      </c>
      <c r="H45"/>
      <c r="I45"/>
      <c r="J45"/>
      <c r="K45"/>
      <c r="L45"/>
    </row>
    <row r="46" spans="1:12" x14ac:dyDescent="0.35">
      <c r="A46" s="7">
        <v>2</v>
      </c>
      <c r="B46" s="7" t="s">
        <v>85</v>
      </c>
      <c r="C46" s="25" t="s">
        <v>84</v>
      </c>
      <c r="E46" s="10">
        <v>1.98</v>
      </c>
      <c r="F46" s="8">
        <v>100</v>
      </c>
      <c r="G46" s="10">
        <f t="shared" si="2"/>
        <v>3.9599999999999996E-2</v>
      </c>
      <c r="H46"/>
      <c r="I46"/>
      <c r="J46"/>
      <c r="K46"/>
      <c r="L46"/>
    </row>
    <row r="47" spans="1:12" x14ac:dyDescent="0.35">
      <c r="A47" s="7">
        <v>4</v>
      </c>
      <c r="B47" s="7" t="s">
        <v>53</v>
      </c>
      <c r="C47" s="9" t="s">
        <v>3</v>
      </c>
      <c r="D47" s="13"/>
      <c r="E47" s="10">
        <v>2.17</v>
      </c>
      <c r="F47" s="8">
        <v>100</v>
      </c>
      <c r="G47" s="10">
        <f t="shared" si="2"/>
        <v>8.6800000000000002E-2</v>
      </c>
      <c r="H47"/>
      <c r="I47"/>
      <c r="J47"/>
      <c r="K47"/>
      <c r="L47"/>
    </row>
    <row r="48" spans="1:12" x14ac:dyDescent="0.35">
      <c r="A48" s="7">
        <v>2</v>
      </c>
      <c r="B48" s="7" t="s">
        <v>86</v>
      </c>
      <c r="C48" s="25" t="s">
        <v>48</v>
      </c>
      <c r="D48" s="13"/>
      <c r="E48" s="10">
        <v>2.79</v>
      </c>
      <c r="F48" s="8">
        <v>100</v>
      </c>
      <c r="G48" s="10">
        <f t="shared" si="2"/>
        <v>5.5800000000000002E-2</v>
      </c>
      <c r="H48"/>
      <c r="I48"/>
      <c r="J48"/>
      <c r="K48"/>
      <c r="L48"/>
    </row>
    <row r="49" spans="1:12" x14ac:dyDescent="0.35">
      <c r="A49" s="7">
        <v>7</v>
      </c>
      <c r="B49" s="7" t="s">
        <v>49</v>
      </c>
      <c r="C49" s="7" t="s">
        <v>30</v>
      </c>
      <c r="D49" s="10"/>
      <c r="E49" s="10">
        <v>3.71</v>
      </c>
      <c r="F49" s="8">
        <v>100</v>
      </c>
      <c r="G49" s="10">
        <f t="shared" si="2"/>
        <v>0.25969999999999999</v>
      </c>
      <c r="H49"/>
      <c r="I49"/>
      <c r="J49"/>
      <c r="K49"/>
      <c r="L49"/>
    </row>
    <row r="50" spans="1:12" x14ac:dyDescent="0.35">
      <c r="A50" s="7">
        <v>6</v>
      </c>
      <c r="B50" s="7" t="s">
        <v>87</v>
      </c>
      <c r="C50" s="7" t="s">
        <v>88</v>
      </c>
      <c r="D50" s="10"/>
      <c r="E50" s="10">
        <v>3.73</v>
      </c>
      <c r="F50" s="8">
        <v>100</v>
      </c>
      <c r="G50" s="10">
        <f t="shared" si="2"/>
        <v>0.2238</v>
      </c>
      <c r="H50"/>
      <c r="I50"/>
      <c r="J50"/>
      <c r="K50"/>
      <c r="L50"/>
    </row>
    <row r="51" spans="1:12" x14ac:dyDescent="0.35">
      <c r="A51" s="7">
        <v>5</v>
      </c>
      <c r="B51" s="7" t="s">
        <v>50</v>
      </c>
      <c r="C51" s="9" t="s">
        <v>4</v>
      </c>
      <c r="D51" s="10"/>
      <c r="E51" s="10">
        <v>4.4400000000000004</v>
      </c>
      <c r="F51" s="8">
        <v>100</v>
      </c>
      <c r="G51" s="10">
        <f t="shared" si="2"/>
        <v>0.222</v>
      </c>
      <c r="H51"/>
      <c r="I51"/>
      <c r="J51"/>
      <c r="K51"/>
      <c r="L51"/>
    </row>
    <row r="52" spans="1:12" x14ac:dyDescent="0.35">
      <c r="A52" s="7">
        <v>1</v>
      </c>
      <c r="B52" s="7" t="s">
        <v>89</v>
      </c>
      <c r="C52" s="7" t="s">
        <v>74</v>
      </c>
      <c r="D52" s="10"/>
      <c r="E52" s="10">
        <v>7.57</v>
      </c>
      <c r="F52" s="8">
        <v>100</v>
      </c>
      <c r="G52" s="10">
        <f t="shared" si="2"/>
        <v>7.5700000000000003E-2</v>
      </c>
      <c r="H52"/>
      <c r="I52"/>
      <c r="J52"/>
      <c r="K52"/>
      <c r="L52"/>
    </row>
    <row r="53" spans="1:12" x14ac:dyDescent="0.35">
      <c r="A53" s="7">
        <v>1</v>
      </c>
      <c r="B53" s="7" t="s">
        <v>54</v>
      </c>
      <c r="C53" s="25" t="s">
        <v>80</v>
      </c>
      <c r="D53" s="10"/>
      <c r="E53" s="10">
        <v>2.12</v>
      </c>
      <c r="F53" s="8">
        <v>100</v>
      </c>
      <c r="G53" s="10">
        <f t="shared" si="2"/>
        <v>2.12E-2</v>
      </c>
      <c r="H53"/>
      <c r="I53"/>
      <c r="J53"/>
      <c r="K53"/>
      <c r="L53"/>
    </row>
    <row r="54" spans="1:12" x14ac:dyDescent="0.35">
      <c r="A54" s="7">
        <v>2</v>
      </c>
      <c r="B54" s="7" t="s">
        <v>36</v>
      </c>
      <c r="C54" s="7" t="s">
        <v>79</v>
      </c>
      <c r="D54" s="10"/>
      <c r="E54" s="10">
        <v>6.91</v>
      </c>
      <c r="F54" s="8">
        <v>100</v>
      </c>
      <c r="G54" s="10">
        <f t="shared" si="2"/>
        <v>0.13819999999999999</v>
      </c>
      <c r="H54"/>
      <c r="I54"/>
      <c r="J54"/>
      <c r="K54"/>
      <c r="L54"/>
    </row>
    <row r="55" spans="1:12" x14ac:dyDescent="0.35">
      <c r="A55" s="7">
        <v>4</v>
      </c>
      <c r="B55" s="7" t="s">
        <v>90</v>
      </c>
      <c r="C55" s="7" t="s">
        <v>78</v>
      </c>
      <c r="D55" s="10"/>
      <c r="E55" s="10">
        <v>6.28</v>
      </c>
      <c r="F55" s="8">
        <v>100</v>
      </c>
      <c r="G55" s="10">
        <f t="shared" si="2"/>
        <v>0.25120000000000003</v>
      </c>
      <c r="H55"/>
      <c r="I55"/>
      <c r="J55"/>
      <c r="K55"/>
      <c r="L55"/>
    </row>
    <row r="56" spans="1:12" x14ac:dyDescent="0.35">
      <c r="A56" s="7">
        <v>2</v>
      </c>
      <c r="B56" s="7" t="s">
        <v>91</v>
      </c>
      <c r="C56" s="7" t="s">
        <v>73</v>
      </c>
      <c r="D56" s="10"/>
      <c r="E56" s="10">
        <v>2.0099999999999998</v>
      </c>
      <c r="F56" s="8">
        <v>100</v>
      </c>
      <c r="G56" s="10">
        <f t="shared" si="2"/>
        <v>4.0199999999999993E-2</v>
      </c>
      <c r="H56"/>
      <c r="I56"/>
      <c r="J56"/>
      <c r="K56"/>
      <c r="L56"/>
    </row>
    <row r="57" spans="1:12" x14ac:dyDescent="0.35">
      <c r="A57" s="7">
        <v>1</v>
      </c>
      <c r="B57" s="7" t="s">
        <v>93</v>
      </c>
      <c r="C57" s="25" t="s">
        <v>92</v>
      </c>
      <c r="D57" s="10"/>
      <c r="E57" s="10">
        <v>1.98</v>
      </c>
      <c r="F57" s="8">
        <v>10</v>
      </c>
      <c r="G57" s="10">
        <f t="shared" si="2"/>
        <v>0.19800000000000001</v>
      </c>
      <c r="H57"/>
      <c r="I57"/>
      <c r="J57"/>
      <c r="K57"/>
      <c r="L57"/>
    </row>
    <row r="58" spans="1:12" x14ac:dyDescent="0.35">
      <c r="A58" s="7">
        <v>1</v>
      </c>
      <c r="B58" s="7" t="s">
        <v>33</v>
      </c>
      <c r="C58" s="8" t="s">
        <v>32</v>
      </c>
      <c r="D58" s="15">
        <v>1</v>
      </c>
      <c r="E58" s="10">
        <v>11.55</v>
      </c>
      <c r="F58" s="15">
        <v>120</v>
      </c>
      <c r="G58" s="10">
        <f>(E58/F58)*D58</f>
        <v>9.6250000000000002E-2</v>
      </c>
      <c r="H58"/>
      <c r="I58"/>
      <c r="J58"/>
      <c r="K58"/>
      <c r="L58"/>
    </row>
    <row r="59" spans="1:12" x14ac:dyDescent="0.35">
      <c r="A59" s="7">
        <v>1</v>
      </c>
      <c r="B59" s="7" t="s">
        <v>34</v>
      </c>
      <c r="C59" s="8" t="s">
        <v>32</v>
      </c>
      <c r="D59" s="15">
        <v>2</v>
      </c>
      <c r="E59" s="10">
        <v>11.55</v>
      </c>
      <c r="F59" s="15">
        <v>120</v>
      </c>
      <c r="G59" s="10">
        <f>(E59/F59)*D59</f>
        <v>0.1925</v>
      </c>
      <c r="H59"/>
      <c r="I59"/>
      <c r="J59"/>
      <c r="K59"/>
      <c r="L59"/>
    </row>
    <row r="60" spans="1:12" x14ac:dyDescent="0.35">
      <c r="A60" s="7">
        <v>1</v>
      </c>
      <c r="B60" s="7" t="s">
        <v>94</v>
      </c>
      <c r="C60" s="8" t="s">
        <v>95</v>
      </c>
      <c r="D60" s="15"/>
      <c r="E60" s="10">
        <v>10</v>
      </c>
      <c r="F60" s="8">
        <v>3</v>
      </c>
      <c r="G60" s="10">
        <f>(E60/F60)*A60</f>
        <v>3.3333333333333335</v>
      </c>
      <c r="H60"/>
      <c r="I60"/>
      <c r="J60"/>
      <c r="K60"/>
      <c r="L60"/>
    </row>
    <row r="61" spans="1:12" x14ac:dyDescent="0.35">
      <c r="A61" s="8">
        <f>SUM(A38:A59)</f>
        <v>50</v>
      </c>
      <c r="G61" s="10">
        <f>SUM(G38:G60)</f>
        <v>14.367775396825399</v>
      </c>
      <c r="H61"/>
      <c r="I61"/>
      <c r="J61"/>
      <c r="K61"/>
      <c r="L61"/>
    </row>
    <row r="62" spans="1:12" x14ac:dyDescent="0.35">
      <c r="F62" s="14" t="s">
        <v>17</v>
      </c>
      <c r="G62" s="1">
        <f>G61*1.0825</f>
        <v>15.553116867063494</v>
      </c>
      <c r="H62"/>
      <c r="I62"/>
      <c r="J62"/>
      <c r="K62"/>
      <c r="L62"/>
    </row>
    <row r="63" spans="1:12" x14ac:dyDescent="0.35">
      <c r="G63" s="5"/>
      <c r="H63"/>
      <c r="J63"/>
      <c r="K63"/>
      <c r="L63"/>
    </row>
    <row r="64" spans="1:12" x14ac:dyDescent="0.35">
      <c r="H64"/>
      <c r="I64"/>
      <c r="J64"/>
      <c r="K64"/>
      <c r="L64"/>
    </row>
    <row r="65" spans="1:12" x14ac:dyDescent="0.35">
      <c r="H65"/>
      <c r="I65"/>
      <c r="J65"/>
      <c r="K65"/>
      <c r="L65"/>
    </row>
    <row r="66" spans="1:12" x14ac:dyDescent="0.35">
      <c r="I66"/>
      <c r="J66"/>
      <c r="K66"/>
      <c r="L66"/>
    </row>
    <row r="67" spans="1:12" ht="23.5" x14ac:dyDescent="0.35">
      <c r="A67" s="8">
        <f>SUM(A61+A33+A20)</f>
        <v>75</v>
      </c>
      <c r="B67" s="38" t="s">
        <v>16</v>
      </c>
      <c r="C67" s="38"/>
      <c r="D67" s="38"/>
      <c r="E67" s="38"/>
      <c r="F67" s="37">
        <f>(G20+G33+G62)</f>
        <v>32.394910617063495</v>
      </c>
      <c r="G67" s="37"/>
      <c r="I67"/>
      <c r="J67"/>
      <c r="K67"/>
      <c r="L67"/>
    </row>
    <row r="68" spans="1:12" x14ac:dyDescent="0.35">
      <c r="F68" s="37"/>
      <c r="G68" s="37"/>
      <c r="I68"/>
      <c r="J68"/>
      <c r="K68"/>
      <c r="L68"/>
    </row>
    <row r="69" spans="1:12" x14ac:dyDescent="0.35">
      <c r="B69" s="8" t="s">
        <v>19</v>
      </c>
      <c r="C69" s="4">
        <v>120</v>
      </c>
    </row>
    <row r="70" spans="1:12" x14ac:dyDescent="0.35">
      <c r="B70" s="8" t="s">
        <v>20</v>
      </c>
      <c r="C70" s="3">
        <v>3.06</v>
      </c>
    </row>
    <row r="71" spans="1:12" ht="15" customHeight="1" x14ac:dyDescent="0.35">
      <c r="B71" s="8" t="s">
        <v>21</v>
      </c>
      <c r="C71" s="3">
        <v>2.65</v>
      </c>
    </row>
    <row r="72" spans="1:12" ht="15" customHeight="1" x14ac:dyDescent="0.35">
      <c r="B72" s="8" t="s">
        <v>23</v>
      </c>
      <c r="C72" s="3">
        <v>1</v>
      </c>
    </row>
    <row r="73" spans="1:12" x14ac:dyDescent="0.35">
      <c r="B73" s="8" t="s">
        <v>22</v>
      </c>
      <c r="C73" s="3">
        <f>F67</f>
        <v>32.394910617063495</v>
      </c>
    </row>
    <row r="74" spans="1:12" x14ac:dyDescent="0.35">
      <c r="B74" s="8" t="s">
        <v>25</v>
      </c>
      <c r="C74" s="3">
        <v>15</v>
      </c>
    </row>
    <row r="75" spans="1:12" x14ac:dyDescent="0.35">
      <c r="B75" s="8" t="s">
        <v>24</v>
      </c>
      <c r="C75" s="18">
        <f>C69-C70-C71-C72-C73-C74</f>
        <v>65.895089382936504</v>
      </c>
    </row>
    <row r="76" spans="1:12" x14ac:dyDescent="0.35">
      <c r="C76" s="10"/>
    </row>
    <row r="77" spans="1:12" x14ac:dyDescent="0.35">
      <c r="C77" s="10"/>
    </row>
    <row r="78" spans="1:12" x14ac:dyDescent="0.35">
      <c r="C78" s="10"/>
    </row>
  </sheetData>
  <sortState ref="A4:G19">
    <sortCondition ref="B4:B19"/>
  </sortState>
  <mergeCells count="5">
    <mergeCell ref="A1:G2"/>
    <mergeCell ref="A21:G22"/>
    <mergeCell ref="A34:G35"/>
    <mergeCell ref="F67:G68"/>
    <mergeCell ref="B67:E67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K6" sqref="K6"/>
    </sheetView>
  </sheetViews>
  <sheetFormatPr defaultRowHeight="14.5" x14ac:dyDescent="0.35"/>
  <cols>
    <col min="1" max="1" width="4.1796875" bestFit="1" customWidth="1"/>
    <col min="2" max="2" width="3.81640625" bestFit="1" customWidth="1"/>
    <col min="3" max="3" width="25.7265625" bestFit="1" customWidth="1"/>
    <col min="4" max="4" width="6.54296875" bestFit="1" customWidth="1"/>
    <col min="5" max="5" width="10.7265625" bestFit="1" customWidth="1"/>
    <col min="6" max="6" width="7.54296875" bestFit="1" customWidth="1"/>
    <col min="7" max="7" width="4.7265625" bestFit="1" customWidth="1"/>
    <col min="8" max="8" width="8.54296875" bestFit="1" customWidth="1"/>
    <col min="9" max="9" width="5.1796875" bestFit="1" customWidth="1"/>
    <col min="10" max="10" width="5.7265625" bestFit="1" customWidth="1"/>
    <col min="11" max="11" width="24.36328125" bestFit="1" customWidth="1"/>
    <col min="12" max="12" width="24.36328125" customWidth="1"/>
    <col min="13" max="13" width="10.7265625" bestFit="1" customWidth="1"/>
    <col min="14" max="14" width="7.54296875" bestFit="1" customWidth="1"/>
    <col min="15" max="15" width="6.36328125" bestFit="1" customWidth="1"/>
    <col min="16" max="16" width="8.54296875" bestFit="1" customWidth="1"/>
    <col min="17" max="17" width="6.36328125" bestFit="1" customWidth="1"/>
  </cols>
  <sheetData>
    <row r="1" spans="1:17" ht="14.5" customHeight="1" x14ac:dyDescent="0.3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</row>
    <row r="2" spans="1:17" ht="14.5" customHeigh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7" x14ac:dyDescent="0.35">
      <c r="A3" s="8" t="s">
        <v>0</v>
      </c>
      <c r="B3" s="8"/>
      <c r="C3" s="8" t="s">
        <v>1</v>
      </c>
      <c r="E3" s="9" t="s">
        <v>6</v>
      </c>
      <c r="F3" s="8" t="s">
        <v>13</v>
      </c>
      <c r="G3" s="8"/>
      <c r="H3" s="8" t="s">
        <v>12</v>
      </c>
      <c r="I3" s="8" t="s">
        <v>135</v>
      </c>
      <c r="J3" s="8" t="s">
        <v>114</v>
      </c>
    </row>
    <row r="4" spans="1:17" x14ac:dyDescent="0.35">
      <c r="A4" s="24">
        <v>1</v>
      </c>
      <c r="B4" s="24">
        <f>A4*18</f>
        <v>18</v>
      </c>
      <c r="C4" s="8" t="s">
        <v>56</v>
      </c>
      <c r="D4" s="8" t="s">
        <v>131</v>
      </c>
      <c r="E4" s="9" t="s">
        <v>55</v>
      </c>
      <c r="F4" s="15">
        <v>9</v>
      </c>
      <c r="G4" s="15">
        <f>F4*18</f>
        <v>162</v>
      </c>
      <c r="H4" s="15">
        <v>24</v>
      </c>
    </row>
    <row r="5" spans="1:17" x14ac:dyDescent="0.35">
      <c r="A5" s="7">
        <v>1</v>
      </c>
      <c r="B5" s="24">
        <v>28</v>
      </c>
      <c r="C5" s="8" t="s">
        <v>44</v>
      </c>
      <c r="D5" s="8"/>
      <c r="E5" s="25" t="s">
        <v>15</v>
      </c>
      <c r="F5" s="15"/>
      <c r="G5" s="15"/>
      <c r="H5" s="8">
        <v>1</v>
      </c>
    </row>
    <row r="6" spans="1:17" x14ac:dyDescent="0.35">
      <c r="A6" s="7">
        <v>1</v>
      </c>
      <c r="B6" s="24">
        <v>28</v>
      </c>
      <c r="C6" s="7" t="s">
        <v>31</v>
      </c>
      <c r="D6" s="8"/>
      <c r="E6" s="9" t="s">
        <v>2</v>
      </c>
      <c r="F6" s="8"/>
      <c r="G6" s="15"/>
      <c r="H6" s="8">
        <v>1</v>
      </c>
    </row>
    <row r="7" spans="1:17" x14ac:dyDescent="0.35">
      <c r="A7" s="7">
        <v>1</v>
      </c>
      <c r="B7" s="24">
        <v>28</v>
      </c>
      <c r="C7" s="7" t="s">
        <v>37</v>
      </c>
      <c r="D7" s="8"/>
      <c r="E7" s="25" t="s">
        <v>35</v>
      </c>
      <c r="F7" s="17">
        <v>1</v>
      </c>
      <c r="G7" s="17">
        <f>F7*18</f>
        <v>18</v>
      </c>
      <c r="H7" s="17">
        <v>4</v>
      </c>
    </row>
    <row r="8" spans="1:17" x14ac:dyDescent="0.35">
      <c r="A8" s="7">
        <v>1</v>
      </c>
      <c r="B8" s="24">
        <f>A8*18</f>
        <v>18</v>
      </c>
      <c r="C8" s="7" t="s">
        <v>40</v>
      </c>
      <c r="D8" s="8" t="s">
        <v>131</v>
      </c>
      <c r="E8" s="25" t="s">
        <v>83</v>
      </c>
      <c r="F8" s="15">
        <v>12</v>
      </c>
      <c r="G8" s="15">
        <f>F8*18</f>
        <v>216</v>
      </c>
      <c r="H8" s="15">
        <v>36</v>
      </c>
    </row>
    <row r="9" spans="1:17" x14ac:dyDescent="0.35">
      <c r="A9" s="7">
        <v>1</v>
      </c>
      <c r="B9" s="24">
        <f>A9*18</f>
        <v>18</v>
      </c>
      <c r="C9" s="7" t="s">
        <v>42</v>
      </c>
      <c r="D9" s="8" t="s">
        <v>131</v>
      </c>
      <c r="E9" s="25" t="s">
        <v>43</v>
      </c>
      <c r="F9" s="15">
        <v>20</v>
      </c>
      <c r="G9" s="15">
        <f>F9*18</f>
        <v>360</v>
      </c>
      <c r="H9" s="15" t="s">
        <v>82</v>
      </c>
    </row>
    <row r="10" spans="1:17" x14ac:dyDescent="0.35">
      <c r="A10" s="7">
        <v>1</v>
      </c>
      <c r="B10" s="7">
        <f>A10*10</f>
        <v>10</v>
      </c>
      <c r="C10" s="7" t="s">
        <v>42</v>
      </c>
      <c r="D10" s="7" t="s">
        <v>130</v>
      </c>
      <c r="E10" s="16" t="s">
        <v>43</v>
      </c>
      <c r="F10" s="15" t="s">
        <v>128</v>
      </c>
      <c r="G10" s="15">
        <f>24*10</f>
        <v>240</v>
      </c>
      <c r="H10" s="15" t="s">
        <v>129</v>
      </c>
    </row>
    <row r="11" spans="1:17" x14ac:dyDescent="0.35">
      <c r="A11" s="7">
        <v>1</v>
      </c>
      <c r="B11" s="7">
        <f>A11*10</f>
        <v>10</v>
      </c>
      <c r="C11" s="7" t="s">
        <v>41</v>
      </c>
      <c r="D11" s="7" t="s">
        <v>130</v>
      </c>
      <c r="E11" s="16" t="s">
        <v>127</v>
      </c>
      <c r="F11" s="15">
        <v>11</v>
      </c>
      <c r="G11" s="15">
        <f>F11*10</f>
        <v>110</v>
      </c>
      <c r="H11" s="15">
        <v>12</v>
      </c>
    </row>
    <row r="12" spans="1:17" x14ac:dyDescent="0.35">
      <c r="A12" s="7">
        <v>1</v>
      </c>
      <c r="B12" s="24">
        <f>A12*18</f>
        <v>18</v>
      </c>
      <c r="C12" s="7" t="s">
        <v>41</v>
      </c>
      <c r="D12" s="8" t="s">
        <v>131</v>
      </c>
      <c r="E12" s="25" t="s">
        <v>81</v>
      </c>
      <c r="F12" s="15">
        <v>6</v>
      </c>
      <c r="G12" s="15">
        <f>F12*18</f>
        <v>108</v>
      </c>
      <c r="H12" s="15">
        <v>12</v>
      </c>
    </row>
    <row r="13" spans="1:17" x14ac:dyDescent="0.35">
      <c r="A13" s="7">
        <v>1</v>
      </c>
      <c r="B13" s="7">
        <f>A13*10</f>
        <v>10</v>
      </c>
      <c r="C13" s="7" t="s">
        <v>40</v>
      </c>
      <c r="D13" s="7" t="s">
        <v>130</v>
      </c>
      <c r="E13" s="16" t="s">
        <v>126</v>
      </c>
      <c r="F13" s="15">
        <v>15.5</v>
      </c>
      <c r="G13" s="15">
        <f>F13*10</f>
        <v>155</v>
      </c>
      <c r="H13" s="15">
        <v>12</v>
      </c>
    </row>
    <row r="14" spans="1:17" x14ac:dyDescent="0.35">
      <c r="A14" s="7">
        <v>1</v>
      </c>
      <c r="B14" s="24">
        <v>28</v>
      </c>
      <c r="C14" s="7" t="s">
        <v>39</v>
      </c>
      <c r="D14" s="8"/>
      <c r="E14" s="25" t="s">
        <v>38</v>
      </c>
      <c r="F14" s="15">
        <v>1</v>
      </c>
      <c r="G14" s="15">
        <v>28</v>
      </c>
      <c r="H14" s="15">
        <v>60</v>
      </c>
    </row>
    <row r="15" spans="1:17" x14ac:dyDescent="0.35">
      <c r="A15" s="7">
        <v>4</v>
      </c>
      <c r="B15" s="24">
        <f>A15*18</f>
        <v>72</v>
      </c>
      <c r="C15" s="7" t="s">
        <v>52</v>
      </c>
      <c r="D15" s="8" t="s">
        <v>131</v>
      </c>
      <c r="E15" s="25" t="s">
        <v>51</v>
      </c>
      <c r="F15" s="8"/>
      <c r="G15" s="15"/>
      <c r="H15" s="8">
        <v>100</v>
      </c>
    </row>
    <row r="16" spans="1:17" x14ac:dyDescent="0.35">
      <c r="A16" s="7">
        <v>4</v>
      </c>
      <c r="B16" s="24">
        <v>56</v>
      </c>
      <c r="C16" s="7" t="s">
        <v>85</v>
      </c>
      <c r="D16" s="8"/>
      <c r="E16" s="25" t="s">
        <v>84</v>
      </c>
      <c r="F16" s="8"/>
      <c r="G16" s="15"/>
      <c r="H16" s="8">
        <v>100</v>
      </c>
      <c r="I16" s="8"/>
      <c r="J16" s="8"/>
      <c r="K16" s="8"/>
      <c r="L16" s="8"/>
      <c r="M16" s="9"/>
      <c r="N16" s="8"/>
      <c r="O16" s="10"/>
      <c r="P16" s="8"/>
      <c r="Q16" s="10"/>
    </row>
    <row r="17" spans="1:17" x14ac:dyDescent="0.35">
      <c r="A17" s="7">
        <v>8</v>
      </c>
      <c r="B17" s="24">
        <v>112</v>
      </c>
      <c r="C17" s="7" t="s">
        <v>53</v>
      </c>
      <c r="D17" s="8"/>
      <c r="E17" s="9" t="s">
        <v>3</v>
      </c>
      <c r="F17" s="13"/>
      <c r="G17" s="15"/>
      <c r="H17" s="8">
        <v>100</v>
      </c>
      <c r="I17" s="8"/>
      <c r="J17" s="8"/>
      <c r="K17" s="8"/>
      <c r="L17" s="8"/>
      <c r="M17" s="9"/>
      <c r="N17" s="8"/>
      <c r="O17" s="10"/>
      <c r="P17" s="14"/>
      <c r="Q17" s="1"/>
    </row>
    <row r="18" spans="1:17" x14ac:dyDescent="0.35">
      <c r="A18" s="7">
        <v>2</v>
      </c>
      <c r="B18" s="24">
        <f>A18*18</f>
        <v>36</v>
      </c>
      <c r="C18" s="7" t="s">
        <v>86</v>
      </c>
      <c r="D18" s="8" t="s">
        <v>131</v>
      </c>
      <c r="E18" s="25" t="s">
        <v>48</v>
      </c>
      <c r="F18" s="13"/>
      <c r="G18" s="15"/>
      <c r="H18" s="8">
        <v>100</v>
      </c>
    </row>
    <row r="19" spans="1:17" x14ac:dyDescent="0.35">
      <c r="A19" s="7">
        <v>2</v>
      </c>
      <c r="B19" s="7">
        <f>A19*10</f>
        <v>20</v>
      </c>
      <c r="C19" s="7" t="s">
        <v>119</v>
      </c>
      <c r="D19" s="7" t="s">
        <v>130</v>
      </c>
      <c r="E19" s="9" t="s">
        <v>120</v>
      </c>
      <c r="F19" s="10"/>
      <c r="G19" s="15"/>
      <c r="H19" s="8">
        <v>100</v>
      </c>
    </row>
    <row r="20" spans="1:17" x14ac:dyDescent="0.35">
      <c r="A20" s="7">
        <v>8</v>
      </c>
      <c r="B20" s="7">
        <f>A20*10</f>
        <v>80</v>
      </c>
      <c r="C20" s="7" t="s">
        <v>133</v>
      </c>
      <c r="D20" s="7" t="s">
        <v>130</v>
      </c>
      <c r="E20" s="7" t="s">
        <v>121</v>
      </c>
      <c r="F20" s="10"/>
      <c r="G20" s="15"/>
      <c r="H20" s="8">
        <v>100</v>
      </c>
    </row>
    <row r="21" spans="1:17" x14ac:dyDescent="0.35">
      <c r="A21" s="7">
        <v>13</v>
      </c>
      <c r="B21" s="24">
        <v>186</v>
      </c>
      <c r="C21" s="7" t="s">
        <v>49</v>
      </c>
      <c r="D21" s="8"/>
      <c r="E21" s="7" t="s">
        <v>30</v>
      </c>
      <c r="F21" s="10"/>
      <c r="G21" s="15"/>
      <c r="H21" s="8">
        <v>100</v>
      </c>
    </row>
    <row r="22" spans="1:17" x14ac:dyDescent="0.35">
      <c r="A22" s="7">
        <v>8</v>
      </c>
      <c r="B22" s="24">
        <v>128</v>
      </c>
      <c r="C22" s="7" t="s">
        <v>87</v>
      </c>
      <c r="D22" s="8"/>
      <c r="E22" s="7" t="s">
        <v>88</v>
      </c>
      <c r="F22" s="10"/>
      <c r="G22" s="15"/>
      <c r="H22" s="8">
        <v>100</v>
      </c>
    </row>
    <row r="23" spans="1:17" x14ac:dyDescent="0.35">
      <c r="A23" s="7">
        <v>2</v>
      </c>
      <c r="B23" s="7">
        <f>A23*10</f>
        <v>20</v>
      </c>
      <c r="C23" s="7" t="s">
        <v>132</v>
      </c>
      <c r="D23" s="7" t="s">
        <v>130</v>
      </c>
      <c r="E23" s="9" t="s">
        <v>88</v>
      </c>
      <c r="F23" s="10"/>
      <c r="G23" s="15"/>
      <c r="H23" s="8">
        <v>100</v>
      </c>
    </row>
    <row r="24" spans="1:17" x14ac:dyDescent="0.35">
      <c r="A24" s="7">
        <v>12</v>
      </c>
      <c r="B24" s="24">
        <v>160</v>
      </c>
      <c r="C24" s="7" t="s">
        <v>50</v>
      </c>
      <c r="D24" s="8"/>
      <c r="E24" s="9" t="s">
        <v>4</v>
      </c>
      <c r="F24" s="10"/>
      <c r="G24" s="15"/>
      <c r="H24" s="8">
        <v>100</v>
      </c>
    </row>
    <row r="25" spans="1:17" x14ac:dyDescent="0.35">
      <c r="A25" s="7">
        <v>2</v>
      </c>
      <c r="B25" s="7">
        <f>A25*10</f>
        <v>20</v>
      </c>
      <c r="C25" s="7" t="s">
        <v>122</v>
      </c>
      <c r="D25" s="7" t="s">
        <v>130</v>
      </c>
      <c r="E25" s="9" t="s">
        <v>123</v>
      </c>
      <c r="F25" s="10"/>
      <c r="G25" s="15"/>
      <c r="H25" s="8">
        <v>100</v>
      </c>
    </row>
    <row r="26" spans="1:17" x14ac:dyDescent="0.35">
      <c r="A26" s="7">
        <v>2</v>
      </c>
      <c r="B26" s="7">
        <f>A26*10</f>
        <v>20</v>
      </c>
      <c r="C26" s="7" t="s">
        <v>134</v>
      </c>
      <c r="D26" s="7" t="s">
        <v>130</v>
      </c>
      <c r="E26" s="7" t="s">
        <v>124</v>
      </c>
      <c r="F26" s="10"/>
      <c r="G26" s="15"/>
      <c r="H26" s="8">
        <v>100</v>
      </c>
    </row>
    <row r="27" spans="1:17" x14ac:dyDescent="0.35">
      <c r="A27" s="7">
        <v>1</v>
      </c>
      <c r="B27" s="24">
        <f>A27*18</f>
        <v>18</v>
      </c>
      <c r="C27" s="7" t="s">
        <v>89</v>
      </c>
      <c r="D27" s="8" t="s">
        <v>131</v>
      </c>
      <c r="E27" s="7" t="s">
        <v>74</v>
      </c>
      <c r="F27" s="10"/>
      <c r="G27" s="15"/>
      <c r="H27" s="8">
        <v>100</v>
      </c>
    </row>
    <row r="28" spans="1:17" x14ac:dyDescent="0.35">
      <c r="A28" s="7">
        <v>1</v>
      </c>
      <c r="B28" s="24">
        <f>A28*18</f>
        <v>18</v>
      </c>
      <c r="C28" s="7" t="s">
        <v>54</v>
      </c>
      <c r="D28" s="8" t="s">
        <v>131</v>
      </c>
      <c r="E28" s="25" t="s">
        <v>80</v>
      </c>
      <c r="F28" s="10"/>
      <c r="G28" s="15"/>
      <c r="H28" s="8">
        <v>100</v>
      </c>
    </row>
    <row r="29" spans="1:17" x14ac:dyDescent="0.35">
      <c r="A29" s="7">
        <v>5</v>
      </c>
      <c r="B29" s="24">
        <v>66</v>
      </c>
      <c r="C29" s="7" t="s">
        <v>36</v>
      </c>
      <c r="D29" s="8"/>
      <c r="E29" s="7" t="s">
        <v>79</v>
      </c>
      <c r="F29" s="10"/>
      <c r="G29" s="15"/>
      <c r="H29" s="8">
        <v>100</v>
      </c>
    </row>
    <row r="30" spans="1:17" x14ac:dyDescent="0.35">
      <c r="A30" s="7">
        <v>4</v>
      </c>
      <c r="B30" s="24">
        <f>A30*18</f>
        <v>72</v>
      </c>
      <c r="C30" s="7" t="s">
        <v>90</v>
      </c>
      <c r="D30" s="8" t="s">
        <v>131</v>
      </c>
      <c r="E30" s="7" t="s">
        <v>78</v>
      </c>
      <c r="F30" s="10"/>
      <c r="G30" s="15"/>
      <c r="H30" s="8">
        <v>100</v>
      </c>
    </row>
    <row r="31" spans="1:17" x14ac:dyDescent="0.35">
      <c r="A31" s="7">
        <v>2</v>
      </c>
      <c r="B31" s="24">
        <f>A31*18</f>
        <v>36</v>
      </c>
      <c r="C31" s="7" t="s">
        <v>91</v>
      </c>
      <c r="D31" s="8" t="s">
        <v>131</v>
      </c>
      <c r="E31" s="7" t="s">
        <v>73</v>
      </c>
      <c r="F31" s="10"/>
      <c r="G31" s="15"/>
      <c r="H31" s="8">
        <v>100</v>
      </c>
    </row>
    <row r="32" spans="1:17" x14ac:dyDescent="0.35">
      <c r="A32" s="7">
        <v>1</v>
      </c>
      <c r="B32" s="24">
        <f>A32*18</f>
        <v>18</v>
      </c>
      <c r="C32" s="7" t="s">
        <v>93</v>
      </c>
      <c r="D32" s="8" t="s">
        <v>131</v>
      </c>
      <c r="E32" s="25" t="s">
        <v>92</v>
      </c>
      <c r="F32" s="10"/>
      <c r="G32" s="15"/>
      <c r="H32" s="8">
        <v>10</v>
      </c>
    </row>
    <row r="33" spans="1:8" x14ac:dyDescent="0.35">
      <c r="A33" s="7">
        <v>1</v>
      </c>
      <c r="B33" s="24">
        <f>A33*18</f>
        <v>18</v>
      </c>
      <c r="C33" s="7" t="s">
        <v>94</v>
      </c>
      <c r="D33" s="8" t="s">
        <v>131</v>
      </c>
      <c r="E33" s="8" t="s">
        <v>95</v>
      </c>
      <c r="F33" s="15"/>
      <c r="G33" s="15"/>
      <c r="H33" s="8">
        <v>3</v>
      </c>
    </row>
    <row r="34" spans="1:8" x14ac:dyDescent="0.35">
      <c r="A34" s="7">
        <v>1</v>
      </c>
      <c r="B34" s="7">
        <f>A34*10</f>
        <v>10</v>
      </c>
      <c r="C34" s="7" t="s">
        <v>125</v>
      </c>
      <c r="D34" s="7" t="s">
        <v>130</v>
      </c>
      <c r="E34" s="7" t="s">
        <v>95</v>
      </c>
      <c r="F34" s="10"/>
      <c r="G34" s="15"/>
      <c r="H34" s="8">
        <v>5</v>
      </c>
    </row>
    <row r="35" spans="1:8" x14ac:dyDescent="0.35">
      <c r="A35" s="7">
        <v>1</v>
      </c>
      <c r="B35" s="7">
        <v>38</v>
      </c>
      <c r="C35" s="7" t="s">
        <v>34</v>
      </c>
      <c r="D35" s="7" t="s">
        <v>130</v>
      </c>
      <c r="E35" s="8" t="s">
        <v>32</v>
      </c>
      <c r="F35" s="15"/>
      <c r="G35" s="15">
        <v>84</v>
      </c>
      <c r="H35" s="15">
        <v>120</v>
      </c>
    </row>
  </sheetData>
  <sortState ref="A4:I47">
    <sortCondition ref="E4:E47"/>
  </sortState>
  <mergeCells count="1">
    <mergeCell ref="A1:J2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F32" sqref="F32"/>
    </sheetView>
  </sheetViews>
  <sheetFormatPr defaultRowHeight="14.5" x14ac:dyDescent="0.35"/>
  <cols>
    <col min="1" max="1" width="4.1796875" bestFit="1" customWidth="1"/>
    <col min="2" max="2" width="28.7265625" bestFit="1" customWidth="1"/>
    <col min="3" max="7" width="10.6328125" style="27" customWidth="1"/>
  </cols>
  <sheetData>
    <row r="1" spans="1:8" x14ac:dyDescent="0.35">
      <c r="A1" s="36" t="s">
        <v>101</v>
      </c>
      <c r="B1" s="36"/>
      <c r="C1" s="36"/>
      <c r="D1" s="36"/>
      <c r="E1" s="36"/>
      <c r="F1" s="36"/>
    </row>
    <row r="2" spans="1:8" x14ac:dyDescent="0.35">
      <c r="A2" s="36"/>
      <c r="B2" s="36"/>
      <c r="C2" s="36"/>
      <c r="D2" s="36"/>
      <c r="E2" s="36"/>
      <c r="F2" s="36"/>
    </row>
    <row r="3" spans="1:8" x14ac:dyDescent="0.35">
      <c r="A3" s="8" t="s">
        <v>0</v>
      </c>
      <c r="B3" s="8" t="s">
        <v>1</v>
      </c>
      <c r="C3" s="28" t="s">
        <v>96</v>
      </c>
      <c r="D3" s="29" t="s">
        <v>97</v>
      </c>
      <c r="E3" s="30" t="s">
        <v>98</v>
      </c>
      <c r="F3" s="29" t="s">
        <v>99</v>
      </c>
      <c r="G3" s="27" t="s">
        <v>100</v>
      </c>
      <c r="H3" t="s">
        <v>136</v>
      </c>
    </row>
    <row r="4" spans="1:8" x14ac:dyDescent="0.35">
      <c r="A4" s="7">
        <v>1</v>
      </c>
      <c r="B4" s="7" t="s">
        <v>58</v>
      </c>
      <c r="C4" s="34">
        <v>1</v>
      </c>
      <c r="D4" s="34">
        <v>2</v>
      </c>
      <c r="E4" s="34">
        <v>0</v>
      </c>
      <c r="F4" s="34">
        <v>3</v>
      </c>
      <c r="G4" s="35">
        <v>1</v>
      </c>
      <c r="H4">
        <f>SUM(C4:G4)</f>
        <v>7</v>
      </c>
    </row>
    <row r="5" spans="1:8" x14ac:dyDescent="0.35">
      <c r="A5" s="7">
        <v>1</v>
      </c>
      <c r="B5" s="7" t="s">
        <v>59</v>
      </c>
      <c r="C5" s="34">
        <v>1</v>
      </c>
      <c r="D5" s="34">
        <v>4</v>
      </c>
      <c r="E5" s="34">
        <v>0</v>
      </c>
      <c r="F5" s="34">
        <v>4</v>
      </c>
      <c r="G5" s="35">
        <v>3</v>
      </c>
      <c r="H5">
        <f t="shared" ref="H5:H19" si="0">SUM(C5:G5)</f>
        <v>12</v>
      </c>
    </row>
    <row r="6" spans="1:8" x14ac:dyDescent="0.35">
      <c r="A6" s="7">
        <v>1</v>
      </c>
      <c r="B6" s="7" t="s">
        <v>60</v>
      </c>
      <c r="C6" s="34">
        <v>1</v>
      </c>
      <c r="D6" s="34">
        <v>2</v>
      </c>
      <c r="E6" s="34">
        <v>0</v>
      </c>
      <c r="F6" s="34">
        <v>4</v>
      </c>
      <c r="G6" s="35">
        <v>0</v>
      </c>
      <c r="H6">
        <f t="shared" si="0"/>
        <v>7</v>
      </c>
    </row>
    <row r="7" spans="1:8" x14ac:dyDescent="0.35">
      <c r="A7" s="7">
        <v>1</v>
      </c>
      <c r="B7" s="7" t="s">
        <v>77</v>
      </c>
      <c r="C7" s="34">
        <v>1</v>
      </c>
      <c r="D7" s="34">
        <v>3</v>
      </c>
      <c r="E7" s="34">
        <v>0</v>
      </c>
      <c r="F7" s="34">
        <v>4</v>
      </c>
      <c r="G7" s="35">
        <v>1</v>
      </c>
      <c r="H7">
        <f t="shared" si="0"/>
        <v>9</v>
      </c>
    </row>
    <row r="8" spans="1:8" x14ac:dyDescent="0.35">
      <c r="A8" s="7">
        <v>1</v>
      </c>
      <c r="B8" s="7" t="s">
        <v>61</v>
      </c>
      <c r="C8" s="34">
        <v>1</v>
      </c>
      <c r="D8" s="34">
        <v>3</v>
      </c>
      <c r="E8" s="34">
        <v>0</v>
      </c>
      <c r="F8" s="34">
        <v>3</v>
      </c>
      <c r="G8" s="35">
        <v>1</v>
      </c>
      <c r="H8">
        <f t="shared" si="0"/>
        <v>8</v>
      </c>
    </row>
    <row r="9" spans="1:8" x14ac:dyDescent="0.35">
      <c r="A9" s="7">
        <v>1</v>
      </c>
      <c r="B9" s="7" t="s">
        <v>26</v>
      </c>
      <c r="C9" s="34">
        <v>1</v>
      </c>
      <c r="D9" s="34">
        <v>2</v>
      </c>
      <c r="E9" s="34">
        <v>0</v>
      </c>
      <c r="F9" s="34">
        <v>3</v>
      </c>
      <c r="G9" s="35">
        <v>1</v>
      </c>
      <c r="H9">
        <f t="shared" si="0"/>
        <v>7</v>
      </c>
    </row>
    <row r="10" spans="1:8" x14ac:dyDescent="0.35">
      <c r="A10" s="7">
        <v>1</v>
      </c>
      <c r="B10" s="7" t="s">
        <v>62</v>
      </c>
      <c r="C10" s="34">
        <v>1</v>
      </c>
      <c r="D10" s="34">
        <v>3</v>
      </c>
      <c r="E10" s="34">
        <v>0</v>
      </c>
      <c r="F10" s="34">
        <v>3</v>
      </c>
      <c r="G10" s="35">
        <v>1</v>
      </c>
      <c r="H10">
        <f t="shared" si="0"/>
        <v>8</v>
      </c>
    </row>
    <row r="11" spans="1:8" x14ac:dyDescent="0.35">
      <c r="A11" s="7">
        <v>2</v>
      </c>
      <c r="B11" s="7" t="s">
        <v>63</v>
      </c>
      <c r="C11" s="34">
        <v>2</v>
      </c>
      <c r="D11" s="34">
        <v>0</v>
      </c>
      <c r="E11" s="34">
        <v>0</v>
      </c>
      <c r="F11" s="34">
        <v>0</v>
      </c>
      <c r="G11" s="35">
        <v>2</v>
      </c>
      <c r="H11">
        <f t="shared" si="0"/>
        <v>4</v>
      </c>
    </row>
    <row r="12" spans="1:8" x14ac:dyDescent="0.35">
      <c r="A12" s="7">
        <v>1</v>
      </c>
      <c r="B12" s="7" t="s">
        <v>75</v>
      </c>
      <c r="C12" s="34">
        <v>1</v>
      </c>
      <c r="D12" s="34">
        <v>2</v>
      </c>
      <c r="E12" s="34">
        <v>0</v>
      </c>
      <c r="F12" s="34">
        <v>5</v>
      </c>
      <c r="G12" s="35">
        <v>1</v>
      </c>
      <c r="H12">
        <f t="shared" si="0"/>
        <v>9</v>
      </c>
    </row>
    <row r="13" spans="1:8" x14ac:dyDescent="0.35">
      <c r="A13" s="7">
        <v>1</v>
      </c>
      <c r="B13" s="7" t="s">
        <v>76</v>
      </c>
      <c r="C13" s="34">
        <v>1</v>
      </c>
      <c r="D13" s="34">
        <v>2</v>
      </c>
      <c r="E13" s="34">
        <v>0</v>
      </c>
      <c r="F13" s="34">
        <v>7</v>
      </c>
      <c r="G13" s="35">
        <v>1</v>
      </c>
      <c r="H13">
        <f t="shared" si="0"/>
        <v>11</v>
      </c>
    </row>
    <row r="14" spans="1:8" x14ac:dyDescent="0.35">
      <c r="A14" s="7">
        <v>1</v>
      </c>
      <c r="B14" s="7" t="s">
        <v>64</v>
      </c>
      <c r="C14" s="34">
        <v>1</v>
      </c>
      <c r="D14" s="34">
        <v>2</v>
      </c>
      <c r="E14" s="34">
        <v>0</v>
      </c>
      <c r="F14" s="34">
        <v>2</v>
      </c>
      <c r="G14" s="35">
        <v>1</v>
      </c>
      <c r="H14">
        <f t="shared" si="0"/>
        <v>6</v>
      </c>
    </row>
    <row r="15" spans="1:8" x14ac:dyDescent="0.35">
      <c r="A15" s="7">
        <v>1</v>
      </c>
      <c r="B15" s="7" t="s">
        <v>65</v>
      </c>
      <c r="C15" s="34">
        <v>0</v>
      </c>
      <c r="D15" s="34">
        <v>2</v>
      </c>
      <c r="E15" s="34">
        <v>0</v>
      </c>
      <c r="F15" s="34">
        <v>2</v>
      </c>
      <c r="G15" s="35">
        <v>1</v>
      </c>
      <c r="H15">
        <f t="shared" si="0"/>
        <v>5</v>
      </c>
    </row>
    <row r="16" spans="1:8" x14ac:dyDescent="0.35">
      <c r="A16" s="7">
        <v>1</v>
      </c>
      <c r="B16" s="7" t="s">
        <v>66</v>
      </c>
      <c r="C16" s="34">
        <v>3</v>
      </c>
      <c r="D16" s="34">
        <v>2</v>
      </c>
      <c r="E16" s="34">
        <v>0</v>
      </c>
      <c r="F16" s="34">
        <v>3</v>
      </c>
      <c r="G16" s="35">
        <v>1</v>
      </c>
      <c r="H16">
        <f t="shared" si="0"/>
        <v>9</v>
      </c>
    </row>
    <row r="17" spans="1:8" x14ac:dyDescent="0.35">
      <c r="A17" s="7">
        <v>1</v>
      </c>
      <c r="B17" s="7" t="s">
        <v>67</v>
      </c>
      <c r="C17" s="34">
        <v>2</v>
      </c>
      <c r="D17" s="34">
        <v>4</v>
      </c>
      <c r="E17" s="34">
        <v>0</v>
      </c>
      <c r="F17" s="34">
        <v>4</v>
      </c>
      <c r="G17" s="35">
        <v>1</v>
      </c>
      <c r="H17">
        <f t="shared" si="0"/>
        <v>11</v>
      </c>
    </row>
    <row r="18" spans="1:8" x14ac:dyDescent="0.35">
      <c r="A18" s="7">
        <v>1</v>
      </c>
      <c r="B18" s="7" t="s">
        <v>68</v>
      </c>
      <c r="C18" s="34">
        <v>2</v>
      </c>
      <c r="D18" s="34">
        <v>4</v>
      </c>
      <c r="E18" s="34">
        <v>0</v>
      </c>
      <c r="F18" s="34">
        <v>4</v>
      </c>
      <c r="G18" s="35">
        <v>1</v>
      </c>
      <c r="H18">
        <f t="shared" si="0"/>
        <v>11</v>
      </c>
    </row>
    <row r="19" spans="1:8" x14ac:dyDescent="0.35">
      <c r="A19" s="7">
        <v>1</v>
      </c>
      <c r="B19" s="7" t="s">
        <v>69</v>
      </c>
      <c r="C19" s="34">
        <v>1</v>
      </c>
      <c r="D19" s="34">
        <v>2</v>
      </c>
      <c r="E19" s="34">
        <v>0</v>
      </c>
      <c r="F19" s="34">
        <v>2</v>
      </c>
      <c r="G19" s="35">
        <v>0</v>
      </c>
      <c r="H19">
        <f t="shared" si="0"/>
        <v>5</v>
      </c>
    </row>
    <row r="20" spans="1:8" x14ac:dyDescent="0.35">
      <c r="A20" s="8">
        <f>SUM(A4:A19)</f>
        <v>17</v>
      </c>
      <c r="B20" s="8"/>
      <c r="C20" s="31"/>
      <c r="D20" s="29"/>
      <c r="E20" s="29"/>
      <c r="F20" s="32"/>
    </row>
    <row r="21" spans="1:8" x14ac:dyDescent="0.35">
      <c r="A21" s="36" t="s">
        <v>8</v>
      </c>
      <c r="B21" s="36"/>
      <c r="C21" s="36"/>
      <c r="D21" s="36"/>
      <c r="E21" s="36"/>
      <c r="F21" s="36"/>
      <c r="G21" s="36"/>
    </row>
    <row r="22" spans="1:8" x14ac:dyDescent="0.35">
      <c r="A22" s="36"/>
      <c r="B22" s="36"/>
      <c r="C22" s="36"/>
      <c r="D22" s="36"/>
      <c r="E22" s="36"/>
      <c r="F22" s="36"/>
      <c r="G22" s="36"/>
    </row>
    <row r="23" spans="1:8" x14ac:dyDescent="0.35">
      <c r="A23" s="8" t="s">
        <v>0</v>
      </c>
      <c r="B23" s="8" t="s">
        <v>1</v>
      </c>
      <c r="C23" s="28" t="s">
        <v>96</v>
      </c>
      <c r="D23" s="29" t="s">
        <v>97</v>
      </c>
      <c r="E23" s="30" t="s">
        <v>98</v>
      </c>
      <c r="F23" s="29" t="s">
        <v>99</v>
      </c>
      <c r="G23" s="27" t="s">
        <v>100</v>
      </c>
    </row>
    <row r="24" spans="1:8" x14ac:dyDescent="0.35">
      <c r="A24" s="8">
        <v>1</v>
      </c>
      <c r="B24" s="7" t="s">
        <v>102</v>
      </c>
      <c r="C24" s="34">
        <v>0</v>
      </c>
      <c r="D24" s="34">
        <v>1</v>
      </c>
      <c r="E24" s="34">
        <v>1</v>
      </c>
      <c r="F24" s="34">
        <v>1</v>
      </c>
      <c r="G24" s="34">
        <v>1</v>
      </c>
    </row>
    <row r="25" spans="1:8" x14ac:dyDescent="0.35">
      <c r="A25" s="8">
        <v>1</v>
      </c>
      <c r="B25" s="7" t="s">
        <v>76</v>
      </c>
      <c r="C25" s="34">
        <v>0</v>
      </c>
      <c r="D25" s="34">
        <v>1</v>
      </c>
      <c r="E25" s="34">
        <v>1</v>
      </c>
      <c r="F25" s="34">
        <v>1</v>
      </c>
      <c r="G25" s="34">
        <v>1</v>
      </c>
    </row>
    <row r="26" spans="1:8" x14ac:dyDescent="0.35">
      <c r="A26" s="8">
        <v>1</v>
      </c>
      <c r="B26" s="7" t="s">
        <v>26</v>
      </c>
      <c r="C26" s="34">
        <v>0</v>
      </c>
      <c r="D26" s="34">
        <v>1</v>
      </c>
      <c r="E26" s="34">
        <v>0</v>
      </c>
      <c r="F26" s="34">
        <v>0</v>
      </c>
      <c r="G26" s="34">
        <v>0</v>
      </c>
    </row>
    <row r="27" spans="1:8" x14ac:dyDescent="0.35">
      <c r="A27" s="8">
        <v>1</v>
      </c>
      <c r="B27" s="7" t="s">
        <v>103</v>
      </c>
      <c r="C27" s="34">
        <v>0</v>
      </c>
      <c r="D27" s="34">
        <v>1</v>
      </c>
      <c r="E27" s="34">
        <v>0</v>
      </c>
      <c r="F27" s="34">
        <v>0</v>
      </c>
      <c r="G27" s="34">
        <v>0</v>
      </c>
    </row>
    <row r="28" spans="1:8" x14ac:dyDescent="0.35">
      <c r="A28" s="8">
        <v>1</v>
      </c>
      <c r="B28" s="7" t="s">
        <v>104</v>
      </c>
      <c r="C28" s="34">
        <v>0</v>
      </c>
      <c r="D28" s="34">
        <v>1</v>
      </c>
      <c r="E28" s="34">
        <v>0</v>
      </c>
      <c r="F28" s="34">
        <v>0</v>
      </c>
      <c r="G28" s="34">
        <v>0</v>
      </c>
    </row>
    <row r="29" spans="1:8" x14ac:dyDescent="0.35">
      <c r="A29" s="8">
        <v>1</v>
      </c>
      <c r="B29" s="7" t="s">
        <v>105</v>
      </c>
      <c r="C29" s="34">
        <v>0</v>
      </c>
      <c r="D29" s="34">
        <v>1</v>
      </c>
      <c r="E29" s="34">
        <v>0</v>
      </c>
      <c r="F29" s="34">
        <v>1</v>
      </c>
      <c r="G29" s="34">
        <v>0</v>
      </c>
    </row>
    <row r="30" spans="1:8" x14ac:dyDescent="0.35">
      <c r="A30" s="8">
        <v>1</v>
      </c>
      <c r="B30" s="7" t="s">
        <v>106</v>
      </c>
      <c r="C30" s="34">
        <v>0</v>
      </c>
      <c r="D30" s="34">
        <v>1</v>
      </c>
      <c r="E30" s="34">
        <v>1</v>
      </c>
      <c r="F30" s="34">
        <v>0</v>
      </c>
      <c r="G30" s="34">
        <v>0</v>
      </c>
    </row>
    <row r="31" spans="1:8" x14ac:dyDescent="0.35">
      <c r="A31" s="8">
        <v>1</v>
      </c>
      <c r="B31" s="7" t="s">
        <v>107</v>
      </c>
      <c r="C31" s="34">
        <v>1</v>
      </c>
      <c r="D31" s="34">
        <v>1</v>
      </c>
      <c r="E31" s="34">
        <v>1</v>
      </c>
      <c r="F31" s="34">
        <v>1</v>
      </c>
      <c r="G31" s="34">
        <v>0</v>
      </c>
    </row>
    <row r="32" spans="1:8" x14ac:dyDescent="0.35">
      <c r="A32" s="8">
        <v>1</v>
      </c>
      <c r="B32" s="7" t="s">
        <v>108</v>
      </c>
      <c r="C32" s="34">
        <v>0</v>
      </c>
      <c r="D32" s="34">
        <v>1</v>
      </c>
      <c r="E32" s="34">
        <v>0</v>
      </c>
      <c r="F32" s="34">
        <v>1</v>
      </c>
      <c r="G32" s="34">
        <v>0</v>
      </c>
    </row>
    <row r="33" spans="1:7" x14ac:dyDescent="0.35">
      <c r="A33" s="8">
        <v>1</v>
      </c>
      <c r="B33" s="7" t="s">
        <v>75</v>
      </c>
      <c r="C33" s="34">
        <v>0</v>
      </c>
      <c r="D33" s="34">
        <v>1</v>
      </c>
      <c r="E33" s="34">
        <v>1</v>
      </c>
      <c r="F33" s="34">
        <v>1</v>
      </c>
      <c r="G33" s="34">
        <v>0</v>
      </c>
    </row>
    <row r="34" spans="1:7" x14ac:dyDescent="0.35">
      <c r="A34" s="8">
        <v>1</v>
      </c>
      <c r="B34" s="7" t="s">
        <v>109</v>
      </c>
      <c r="C34" s="34">
        <v>0</v>
      </c>
      <c r="D34" s="34">
        <v>1</v>
      </c>
      <c r="E34" s="34">
        <v>0</v>
      </c>
      <c r="F34" s="34">
        <v>1</v>
      </c>
      <c r="G34" s="34">
        <v>0</v>
      </c>
    </row>
    <row r="35" spans="1:7" x14ac:dyDescent="0.35">
      <c r="A35" s="8">
        <v>1</v>
      </c>
      <c r="B35" s="7" t="s">
        <v>110</v>
      </c>
      <c r="C35" s="34">
        <v>0</v>
      </c>
      <c r="D35" s="34">
        <v>1</v>
      </c>
      <c r="E35" s="34">
        <v>1</v>
      </c>
      <c r="F35" s="34">
        <v>1</v>
      </c>
      <c r="G35" s="34">
        <v>1</v>
      </c>
    </row>
    <row r="36" spans="1:7" x14ac:dyDescent="0.35">
      <c r="A36" s="8">
        <v>1</v>
      </c>
      <c r="B36" s="7" t="s">
        <v>111</v>
      </c>
      <c r="C36" s="34">
        <v>0</v>
      </c>
      <c r="D36" s="34">
        <v>1</v>
      </c>
      <c r="E36" s="34">
        <v>0</v>
      </c>
      <c r="F36" s="34">
        <v>0</v>
      </c>
      <c r="G36" s="34">
        <v>0</v>
      </c>
    </row>
    <row r="37" spans="1:7" x14ac:dyDescent="0.35">
      <c r="A37" s="8"/>
      <c r="B37" s="8"/>
      <c r="C37" s="11"/>
      <c r="D37" s="9"/>
      <c r="E37" s="10"/>
      <c r="F37" s="10"/>
      <c r="G37" s="10"/>
    </row>
    <row r="38" spans="1:7" x14ac:dyDescent="0.35">
      <c r="A38" s="8">
        <f>SUM(A24:A37)</f>
        <v>13</v>
      </c>
      <c r="B38" s="8"/>
      <c r="C38" s="11"/>
      <c r="D38" s="12"/>
      <c r="E38" s="10"/>
      <c r="F38" s="10"/>
      <c r="G38" s="1"/>
    </row>
  </sheetData>
  <mergeCells count="2">
    <mergeCell ref="A1:F2"/>
    <mergeCell ref="A21:G22"/>
  </mergeCells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6" sqref="C16"/>
    </sheetView>
  </sheetViews>
  <sheetFormatPr defaultRowHeight="14.5" x14ac:dyDescent="0.35"/>
  <cols>
    <col min="1" max="1" width="4.1796875" bestFit="1" customWidth="1"/>
    <col min="2" max="2" width="24.81640625" customWidth="1"/>
    <col min="3" max="3" width="8.81640625" bestFit="1" customWidth="1"/>
    <col min="4" max="4" width="6.36328125" bestFit="1" customWidth="1"/>
    <col min="5" max="5" width="9.26953125" customWidth="1"/>
  </cols>
  <sheetData>
    <row r="1" spans="1:7" ht="14.5" customHeight="1" x14ac:dyDescent="0.35">
      <c r="A1" s="36" t="s">
        <v>18</v>
      </c>
      <c r="B1" s="36"/>
      <c r="C1" s="36"/>
      <c r="D1" s="36"/>
      <c r="E1" s="36"/>
    </row>
    <row r="2" spans="1:7" ht="14.5" customHeight="1" x14ac:dyDescent="0.35">
      <c r="A2" s="36"/>
      <c r="B2" s="36"/>
      <c r="C2" s="36"/>
      <c r="D2" s="36"/>
      <c r="E2" s="36"/>
    </row>
    <row r="3" spans="1:7" x14ac:dyDescent="0.35">
      <c r="A3" s="8" t="s">
        <v>0</v>
      </c>
      <c r="B3" s="8"/>
      <c r="C3" s="9"/>
      <c r="D3" s="8"/>
      <c r="E3" s="8"/>
      <c r="F3" s="8"/>
      <c r="G3" s="10"/>
    </row>
    <row r="4" spans="1:7" x14ac:dyDescent="0.35">
      <c r="A4" s="19">
        <v>1</v>
      </c>
      <c r="B4" s="19" t="s">
        <v>27</v>
      </c>
      <c r="C4" s="20" t="s">
        <v>117</v>
      </c>
      <c r="D4" s="21"/>
      <c r="E4" s="21"/>
    </row>
    <row r="5" spans="1:7" x14ac:dyDescent="0.35">
      <c r="A5" s="19">
        <v>1</v>
      </c>
      <c r="B5" s="19" t="s">
        <v>57</v>
      </c>
      <c r="C5" s="20" t="s">
        <v>116</v>
      </c>
      <c r="D5" s="21"/>
      <c r="E5" s="21"/>
    </row>
    <row r="6" spans="1:7" x14ac:dyDescent="0.35">
      <c r="A6" s="19">
        <v>1</v>
      </c>
      <c r="B6" s="19" t="s">
        <v>29</v>
      </c>
      <c r="C6" s="20" t="s">
        <v>115</v>
      </c>
      <c r="D6" s="21"/>
      <c r="E6" s="21"/>
    </row>
    <row r="7" spans="1:7" x14ac:dyDescent="0.35">
      <c r="A7" s="19">
        <v>1</v>
      </c>
      <c r="B7" s="23" t="s">
        <v>46</v>
      </c>
      <c r="C7" s="33">
        <v>18</v>
      </c>
      <c r="D7" s="21"/>
      <c r="E7" s="20"/>
    </row>
    <row r="8" spans="1:7" x14ac:dyDescent="0.35">
      <c r="A8" s="19">
        <v>1</v>
      </c>
      <c r="B8" s="19" t="s">
        <v>112</v>
      </c>
      <c r="C8" s="20" t="s">
        <v>118</v>
      </c>
      <c r="D8" s="21"/>
      <c r="E8" s="21"/>
    </row>
    <row r="9" spans="1:7" x14ac:dyDescent="0.35">
      <c r="A9" s="19">
        <v>1</v>
      </c>
      <c r="B9" s="23" t="s">
        <v>113</v>
      </c>
      <c r="C9" s="20">
        <v>10</v>
      </c>
      <c r="D9" s="21"/>
      <c r="E9" s="21"/>
    </row>
    <row r="11" spans="1:7" x14ac:dyDescent="0.35">
      <c r="A11" s="8"/>
      <c r="B11" s="8"/>
      <c r="C11" s="9"/>
      <c r="D11" s="8"/>
      <c r="E11" s="8"/>
      <c r="F11" s="8"/>
      <c r="G11" s="10"/>
    </row>
    <row r="12" spans="1:7" x14ac:dyDescent="0.35">
      <c r="A12" s="19"/>
      <c r="B12" s="19"/>
      <c r="C12" s="20"/>
      <c r="D12" s="21"/>
      <c r="E12" s="21"/>
    </row>
    <row r="15" spans="1:7" x14ac:dyDescent="0.35">
      <c r="A15" s="19"/>
      <c r="B15" s="19"/>
      <c r="C15" s="20"/>
      <c r="D15" s="21"/>
      <c r="E15" s="21"/>
    </row>
    <row r="16" spans="1:7" x14ac:dyDescent="0.35">
      <c r="A16" s="19"/>
      <c r="B16" s="19"/>
      <c r="C16" s="20"/>
      <c r="D16" s="21"/>
      <c r="E16" s="21"/>
    </row>
    <row r="18" spans="1:5" x14ac:dyDescent="0.35">
      <c r="A18" s="8"/>
      <c r="B18" s="8"/>
      <c r="C18" s="9"/>
      <c r="D18" s="13"/>
      <c r="E18" s="13"/>
    </row>
    <row r="19" spans="1:5" x14ac:dyDescent="0.35">
      <c r="A19" s="8"/>
      <c r="B19" s="8"/>
      <c r="C19" s="9"/>
      <c r="D19" s="10"/>
      <c r="E19" s="10"/>
    </row>
  </sheetData>
  <mergeCells count="1">
    <mergeCell ref="A1:E2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PARTS LIST</vt:lpstr>
      <vt:lpstr>Sheet3</vt:lpstr>
      <vt:lpstr>Sheet1</vt:lpstr>
      <vt:lpstr>Sheet2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Kreterfield;Andrew Kane</dc:creator>
  <cp:lastModifiedBy>Home</cp:lastModifiedBy>
  <cp:lastPrinted>2015-02-20T00:26:25Z</cp:lastPrinted>
  <dcterms:created xsi:type="dcterms:W3CDTF">2014-05-15T19:55:33Z</dcterms:created>
  <dcterms:modified xsi:type="dcterms:W3CDTF">2015-02-26T10:38:40Z</dcterms:modified>
</cp:coreProperties>
</file>